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20730" windowHeight="7875" activeTab="1"/>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 name="Lookup" sheetId="8" r:id="rId8"/>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Misc!$F$2:$F$5</definedName>
    <definedName name="ValidEdgeStyles">Misc!$B$2:$B$11</definedName>
    <definedName name="ValidEdgeVisibilities">Misc!$A$2:$A$7</definedName>
    <definedName name="ValidGroupShapes">Misc!$E$2:$E$19</definedName>
    <definedName name="ValidVertexLabelPositions">Misc!$G$2:$G$21</definedName>
    <definedName name="ValidVertexShapes">Misc!$D$2:$D$23</definedName>
    <definedName name="ValidVertexVisibilities">Misc!$C$2:$C$9</definedName>
  </definedNames>
  <calcPr calcId="144525"/>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AE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B3" i="3" l="1"/>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B125" i="7"/>
  <c r="B124" i="7"/>
  <c r="P45" i="7"/>
  <c r="Q45" i="7" s="1"/>
  <c r="P2" i="7"/>
  <c r="B122" i="7" s="1"/>
  <c r="B139" i="7"/>
  <c r="B138" i="7"/>
  <c r="R45" i="7"/>
  <c r="S45" i="7" s="1"/>
  <c r="R2" i="7"/>
  <c r="B136" i="7" s="1"/>
  <c r="B111" i="7"/>
  <c r="B110" i="7"/>
  <c r="N45" i="7"/>
  <c r="O45" i="7" s="1"/>
  <c r="N2" i="7"/>
  <c r="B108" i="7" s="1"/>
  <c r="B97" i="7"/>
  <c r="B96" i="7"/>
  <c r="L45" i="7"/>
  <c r="M45" i="7" s="1"/>
  <c r="L2" i="7"/>
  <c r="B94" i="7" s="1"/>
  <c r="B67" i="7"/>
  <c r="B66" i="7"/>
  <c r="B53" i="7"/>
  <c r="B52" i="7"/>
  <c r="B83" i="7"/>
  <c r="B82" i="7"/>
  <c r="J45" i="7"/>
  <c r="K45" i="7" s="1"/>
  <c r="J2" i="7"/>
  <c r="B80" i="7" s="1"/>
  <c r="B69" i="7"/>
  <c r="B68" i="7"/>
  <c r="H45" i="7"/>
  <c r="I45" i="7" s="1"/>
  <c r="H2" i="7"/>
  <c r="B55" i="7"/>
  <c r="B54" i="7"/>
  <c r="F45" i="7"/>
  <c r="G45" i="7" s="1"/>
  <c r="F2" i="7"/>
  <c r="B41" i="7"/>
  <c r="B40" i="7"/>
  <c r="T45" i="7"/>
  <c r="T2" i="7"/>
  <c r="B109" i="7" l="1"/>
  <c r="B123" i="7"/>
  <c r="B95" i="7"/>
  <c r="B81" i="7"/>
  <c r="B137" i="7"/>
  <c r="X2" i="7"/>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D2" i="7"/>
  <c r="B38" i="7" s="1"/>
  <c r="U45" i="7"/>
  <c r="E45" i="7" l="1"/>
  <c r="B39" i="7"/>
  <c r="Q3" i="7"/>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K2" authorId="0">
      <text>
        <r>
          <rPr>
            <b/>
            <sz val="8"/>
            <color indexed="81"/>
            <rFont val="Tahoma"/>
            <family val="2"/>
          </rPr>
          <t xml:space="preserve">Edge ID
</t>
        </r>
        <r>
          <rPr>
            <sz val="8"/>
            <color indexed="81"/>
            <rFont val="Tahoma"/>
            <family val="2"/>
          </rPr>
          <t>This is a unique ID that gets filled in automatically.  Do not edit this column.</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<sst xmlns="http://schemas.openxmlformats.org/spreadsheetml/2006/main" count="8501" uniqueCount="5182">
  <si>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</si>
  <si>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</si>
  <si>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</si>
  <si>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</si>
  <si>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</si>
  <si>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</si>
  <si>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</si>
  <si>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</si>
  <si>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</si>
  <si>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</si>
  <si>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</si>
  <si>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</si>
  <si>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</si>
  <si>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</si>
  <si>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</si>
  <si>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</si>
  <si>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</si>
  <si>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</si>
  <si>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</si>
  <si>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</si>
  <si>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</si>
  <si>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</si>
  <si>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</si>
  <si>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</si>
  <si>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</si>
  <si>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</si>
  <si>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</si>
  <si>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</si>
  <si>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</si>
  <si>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</si>
  <si>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</si>
  <si>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</si>
  <si>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</si>
  <si>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</si>
  <si>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</si>
  <si>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</si>
  <si>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</si>
  <si>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</si>
  <si>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</si>
  <si>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</si>
  <si>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</si>
  <si>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</si>
  <si>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</si>
  <si>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</si>
  <si>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</si>
  <si>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</si>
  <si>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</si>
  <si>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</si>
  <si>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</si>
  <si>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</si>
  <si>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</si>
  <si>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</si>
  <si>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</si>
  <si>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</si>
  <si>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</si>
  <si>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</si>
  <si>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</si>
  <si>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</si>
  <si>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</si>
  <si>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</si>
  <si>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</si>
  <si>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</si>
  <si>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</si>
  <si>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</si>
  <si>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</si>
  <si>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</si>
  <si>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</si>
  <si>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</si>
  <si>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</si>
  <si>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</si>
  <si>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</si>
  <si>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</si>
  <si>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</si>
  <si>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</si>
  <si>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</si>
  <si>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</si>
  <si>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</si>
  <si>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</si>
  <si>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</si>
  <si>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</si>
  <si>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</si>
  <si>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</si>
  <si>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</si>
  <si>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</si>
  <si>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</si>
  <si>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</si>
  <si>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</si>
  <si>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</si>
  <si>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</si>
  <si>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</si>
  <si>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</si>
  <si>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</si>
  <si>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</si>
  <si>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</si>
  <si>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</si>
  <si>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</si>
  <si>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</si>
  <si>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</si>
  <si>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</si>
  <si>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</si>
  <si>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</si>
  <si>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</si>
  <si>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</si>
  <si>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</si>
  <si>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</si>
  <si>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</si>
  <si>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</si>
  <si>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</si>
  <si>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</si>
  <si>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</si>
  <si>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</si>
  <si>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</si>
  <si>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</si>
  <si>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</si>
  <si>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</si>
  <si>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</si>
  <si>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</si>
  <si>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</si>
  <si>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</si>
  <si>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</si>
  <si>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</si>
  <si>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</si>
  <si>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</si>
  <si>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</si>
  <si>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</si>
  <si>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</si>
  <si>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</si>
  <si>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</si>
  <si>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</si>
  <si>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</si>
  <si>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</si>
  <si>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</si>
  <si>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</si>
  <si>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</si>
  <si>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</si>
  <si>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</si>
  <si>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</si>
  <si>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</si>
  <si>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</si>
  <si>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</si>
  <si>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</si>
  <si>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</si>
  <si>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</si>
  <si>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</si>
  <si>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</si>
  <si>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</si>
  <si>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</si>
  <si>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</si>
  <si>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</si>
  <si>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</si>
  <si>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</si>
  <si>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</si>
  <si>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</si>
  <si>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</si>
  <si>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</si>
  <si>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</si>
  <si>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</si>
  <si>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</si>
  <si>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</si>
  <si>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</si>
  <si>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</si>
  <si>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</si>
  <si>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</si>
  <si>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</si>
  <si>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</si>
  <si>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Workbook Settings 1</t>
  </si>
  <si>
    <t>Workbook Settings Cell Count</t>
  </si>
  <si>
    <t>http://blog.ouseful.info/2011/06/20/using-getthedata-to-organise-your-dataapi-faqs/</t>
  </si>
  <si>
    <t>http://mashe.hawksey.info/</t>
  </si>
  <si>
    <t>http://blog.ouseful.info/2011/06/09/list-intelligence-finding-comprehensive-topicsector-based-twitter-lists/</t>
  </si>
  <si>
    <t>http://ukwebfocus.wordpress.com/2011/06/09/numbers-matter-lets-provide-open-access-to-usage-data-and-not-just-research-papers/</t>
  </si>
  <si>
    <t>http://ukwebfocus.wordpress.com/2011/02/22/institutional-use-of-twitter-by-the-1994-group-of-uk-universities/</t>
  </si>
  <si>
    <t>http://blog.ouseful.info/2011/05/12/visual-ui-editor-for-google-apps-script/</t>
  </si>
  <si>
    <t>http://mashe.hawksey.info/2011/05/work-in-progress-google-spreadsheetsites-flexible-event-booking-form/</t>
  </si>
  <si>
    <t>http://mashe.hawksey.info/2011/05/my-draft-application-for-alt-learning-technologist-of-the-year-award-2011/</t>
  </si>
  <si>
    <t>http://blog.ouseful.info/2011/04/12/using-protovis-to-visualise-connections-between-people-tweeting-a-particular-term/</t>
  </si>
  <si>
    <t>http://mashe.hawksey.info/2011/06/friendviz/</t>
  </si>
  <si>
    <t>http://blog.ouseful.info/2011/03/09/cobbling-together-a-searchable-twitter-friendsfollowers-contact-list-in-google-spreadsheets/</t>
  </si>
  <si>
    <t>http://www.rsc-ne-scotland.org.uk/mashe/2011/03/export-twitter-followers/</t>
  </si>
  <si>
    <t>http://blog.ouseful.info/2011/03/01/more-pivots-around-twitter-data-little-l-little-d-again/</t>
  </si>
  <si>
    <t>http://www.rsc-ne-scotland.org.uk/mashe/2010/11/auto-twitter-list/</t>
  </si>
  <si>
    <t>http://blog.ouseful.info/2011/02/03/openness-on-digital-planet/</t>
  </si>
  <si>
    <t>http://ukwebfocus.wordpress.com/2010/07/27/yo-have-the-face-for-radio/</t>
  </si>
  <si>
    <t>http://blog.ouseful.info/2011/01/14/setting-an-exercise-in-social-media-research/</t>
  </si>
  <si>
    <t>http://ukwebfocus.wordpress.com/2011/01/14/institutional-use-of-twitter-by-russell-group-universities/</t>
  </si>
  <si>
    <t>http://blog.ouseful.info/2010/12/22/unmeasurable-impact/</t>
  </si>
  <si>
    <t>http://ukwebfocus.wordpress.com/2007/11/22/when-two-tribes-go-to-war/</t>
  </si>
  <si>
    <t>http://ukwebfocus.wordpress.com/2010/12/20/lessons-from-deliciouss-non-demis/</t>
  </si>
  <si>
    <t>http://blog.ouseful.info/2010/12/22/rss-in-repositories-and-a-comment-about-blog-comments/</t>
  </si>
  <si>
    <t>http://ukwebfocus.wordpress.com/2010/12/22/is-it-too-late-to-exploit-rss-in-repositories/#comment-85617</t>
  </si>
  <si>
    <t>http://ukwebfocus.wordpress.com/2010/12/22/is-it-too-late-to-exploit-rss-in-repositories/</t>
  </si>
  <si>
    <t>http://blog.ouseful.info/2010/11/23/time-yet-for-twitter-captions-on-bbc-iplayer-content/</t>
  </si>
  <si>
    <t>http://www.rsc-ne-scotland.org.uk/mashe/2010/11/ititle-altc2010/</t>
  </si>
  <si>
    <t>http://www.rsc-ne-scotland.org.uk/mashe/2010/05/leaders-debate-on-bbc-iplayer-with-twitter-subtitles/</t>
  </si>
  <si>
    <t>http://blog.ouseful.info/2010/10/22/a-custom-search-engine-for-the-computer-weekly-it-blog-awards-2010-nominees/</t>
  </si>
  <si>
    <t>http://www.rsc-ne-scotland.org.uk/mashe/search/?cx=001484299020820980029:u2el_bm2ree</t>
  </si>
  <si>
    <t>http://www.rsc-ne-scotland.org.uk/mashe/2010/09/instant-cse/</t>
  </si>
  <si>
    <t>http://blog.ouseful.info/2010/10/21/adding-value-to-the-blog-awards-process/</t>
  </si>
  <si>
    <t>http://ukwebfocus.wordpress.com/2010/10/21/it-blog-awards-2010-individual-it-professional-male/</t>
  </si>
  <si>
    <t>http://blog.ouseful.info/2010/09/20/finding-email-addresses-from-twitter-ids-google-otherme/</t>
  </si>
  <si>
    <t>http://blog.ouseful.info/2010/07/16/meetingworkshop-amplification-at-dmu/</t>
  </si>
  <si>
    <t>http://ukwebfocus.wordpress.com/2010/07/13/revisiting-web-team-blogs/</t>
  </si>
  <si>
    <t>http://blog.ouseful.info/2010/07/16/backchannel-side-effects-personal-meeting-notes/</t>
  </si>
  <si>
    <t>http://www.rsc-ne-scotland.org.uk/mashe/2010/04/jisc10-conference-keynotes-with-twitter-subtitles/</t>
  </si>
  <si>
    <t>http://blog.ouseful.info/2010/06/23/first-glimpses-of-the-ouconf10-hashtag-community/</t>
  </si>
  <si>
    <t>http://www.rsc-ne-scotland.org.uk/mashe/2010/06/using-google-spreadsheet-to-automatically-monitor-twitter/</t>
  </si>
  <si>
    <t>http://blog.ouseful.info/2010/06/21/utitle-anytime-twitter-captioning-of-youtube-videos/</t>
  </si>
  <si>
    <t>http://www.rsc-ne-scotland.org.uk/mashe/utitle/</t>
  </si>
  <si>
    <t>http://www.rsc-ne-scotland.org.uk/mashe/2010/06/convergence-youtube-meets-twitter-in-timeline-commenting-of-youtube-videos-using-twitter-utitle/</t>
  </si>
  <si>
    <t>http://blog.ouseful.info/2010/05/26/bbc-iplayer-gets-a-new-beta-release-plus-some-thoughts-on-my-changing-tv-habits/</t>
  </si>
  <si>
    <t>http://www.rsc-ne-scotland.org.uk/mashe/2010/02/twitter-powered-subtitles-for-bbc-iplayer/</t>
  </si>
  <si>
    <t>http://www.rsc-ne-scotland.org.uk/mashe/2010/05/google-io-2010-keynote-day-2-android-demo-with-twitter-subtitles/</t>
  </si>
  <si>
    <t>http://blog.ouseful.info/2010/04/30/confluence-in-my-feed-reader-the-side-effects-of-presenting/</t>
  </si>
  <si>
    <t>http://www.rsc-ne-scotland.org.uk/mashe/2010/04/presentation-twitter-for-in-class-voting-and-more-for-estict-sig/</t>
  </si>
  <si>
    <t>http://blog.ouseful.info/2010/04/19/searching-the-backchannel-martin-bean-ou-vc-twitter-captioned-at-jisc10/</t>
  </si>
  <si>
    <t>http://www.rsc-ne-scotland.org.uk/mashe/ititle/xml/jisc10bean.xml</t>
  </si>
  <si>
    <t>http://www.rsc-ne-scotland.org.uk/mashe/ititle/</t>
  </si>
  <si>
    <t>http://www.rsc-ne-scotland.org.uk/mashe/?s=twitter+subtitles</t>
  </si>
  <si>
    <t>http://blog.ouseful.info/2010/04/16/linked-data-and-the-leaders-debate-my-challenge/</t>
  </si>
  <si>
    <t>http://ukwebfocus.wordpress.com/2010/02/12/a-challenge-to-linked-data-developers/</t>
  </si>
  <si>
    <t>http://ukwebfocus.wordpress.com/2010/02/19/response-to-my-linked-data-challenge/</t>
  </si>
  <si>
    <t>http://blog.ouseful.info/2010/03/25/multi-dimensional-and-multiple-perspective-storytelling/</t>
  </si>
  <si>
    <t>http://www.rsc-ne-scotland.org.uk/mashe/2010/03/gordon-browns-building-britains-digital-future-announcement-with-twitter-subtitles/</t>
  </si>
  <si>
    <t>http://blog.ouseful.info/2010/03/22/reversible-and-reverse-history-storytelling/</t>
  </si>
  <si>
    <t>http://ukwebfocus.wordpress.com/2007/11/19/the-history-of-the-web-backwards/</t>
  </si>
  <si>
    <t>http://blog.ouseful.info/2010/03/04/maintaining-google-calendars-from-a-google-spreadsheet/</t>
  </si>
  <si>
    <t>http://www.rsc-ne-scotland.org.uk/mashe/2010/03/using-google-apps-script-for-a-event-booking-system/</t>
  </si>
  <si>
    <t>http://blog.ouseful.info/2010/02/22/scheduling-content-round-the-edges-supporting-oubbc-co_productions/</t>
  </si>
  <si>
    <t>http://blog.ouseful.info/2010/02/17/twitter-powered-subtitles-for-bbc-iplayer-content-co-the-mashe-blog/</t>
  </si>
  <si>
    <t>http://www.rsc-ne-scotland.org.uk/mashe/</t>
  </si>
  <si>
    <t>http://www.rsc-ne-scotland.org.uk/mashe/2010/02/the-virtual-revolution-twitter-subtitles-for-bbc-iplayer/</t>
  </si>
  <si>
    <t>http://blog.ouseful.info/2010/02/16/mulling-over-datagovuklookup-in-google-spreadsheets/</t>
  </si>
  <si>
    <t>http://blog.ouseful.info/2010/01/05/how-did-people-reach-this-blog-in-2009/</t>
  </si>
  <si>
    <t>http://ukwebfocus.wordpress.com/2010/01/05/how-did-people-find-this-blog-in-2009/</t>
  </si>
  <si>
    <t>http://blog.ouseful.info/2009/07/08/single-item-rss-feeds-on-wordpress-blogs-rss-for-the-content-of-this-page/</t>
  </si>
  <si>
    <t>http://ukwebfocus.wordpress.com/2009/07/06/enthusiastic-amateurs-and-overcoming-institutional-inertia/</t>
  </si>
  <si>
    <t>http://blog.ouseful.info/2009/06/19/deep-link-into-bbc-iplayer-content/</t>
  </si>
  <si>
    <t>http://www.rsc-ne-scotland.org.uk/mashe/2010/04/searching-the-backchannel-with-twitter-subtitles/</t>
  </si>
  <si>
    <t>http://blog.ouseful.info/2009/04/07/living-with-minified-urls/</t>
  </si>
  <si>
    <t>http://ukwebfocus.wordpress.com/</t>
  </si>
  <si>
    <t>http://blog.ouseful.info/2009/04/06/autodiscoverable-rss-feeds-from-hei-library-websites/</t>
  </si>
  <si>
    <t>http://ukwebfocus.wordpress.com/2008/07/13/nudge-improving-decisions-about-rss-usage/</t>
  </si>
  <si>
    <t>http://blog.ouseful.info/2009/03/10/twitter-powered-youtube-subtitles-reprise-anytime-commenting/</t>
  </si>
  <si>
    <t>http://blog.ouseful.info/2009/01/07/what-makes-a-good-api-a-call-to-arms/</t>
  </si>
  <si>
    <t>http://ukwebfocus.wordpress.com/2008/12/10/what-makes-a-good-api-doing-the-research-using-twitter/</t>
  </si>
  <si>
    <t>http://blog.ouseful.info/2008/11/28/ou-goes-social-with-platform/</t>
  </si>
  <si>
    <t>http://ukwebfocus.wordpress.com/2008/07/03/open-university-portfolio-of-web-20-services/</t>
  </si>
  <si>
    <t>http://blog.ouseful.info/2008/07/24/back-from-behind-enemy-lines-without-being-autodiscovered/</t>
  </si>
  <si>
    <t>http://mashe.hawksey.info/2011/09/nodexl-gephi-twitter-connections-with-social-graph-apps-script/</t>
  </si>
  <si>
    <t>http://blog.ouseful.info/2011/07/07/visualising-twitter-friend-connections-using-gephi-an-example-using-wireduk-friends-network/</t>
  </si>
  <si>
    <t>http://mashe.hawksey.info/2011/09/twitter-network-analysis-and-visualisation-ii-nodexl/</t>
  </si>
  <si>
    <t>http://blog.ouseful.info/2010/09/30/my-twitter-community-grabbing-code-newt-py/</t>
  </si>
  <si>
    <t>http://mashe.hawksey.info/2011/08/open-data-equals-open-scrutiny-but-doesnt-always-equal-all-of-the-answer/</t>
  </si>
  <si>
    <t>http://mashe.hawksey.info/2011/08/and-the-most-engaging-ouseful-info-post-is/</t>
  </si>
  <si>
    <t>http://blog.ouseful.info/2008/10/14/data-scraping-wikipedia-with-google-spreadsheets/</t>
  </si>
  <si>
    <t>http://blog.ouseful.info/?s=twitter+community</t>
  </si>
  <si>
    <t>http://mashe.hawksey.info/2011/07/social-media-and-metrics-what-ive-got-and-how-i-use-it/</t>
  </si>
  <si>
    <t>http://blog.ouseful.info/2011/07/08/social-media-monitoring-bit-ly-clickthrus-by-domain/</t>
  </si>
  <si>
    <t>http://ukwebfocus.wordpress.com/2011/07/07/plans-for-metrics-and-social-web-services-workshop</t>
  </si>
  <si>
    <t>http://blog.ouseful.info/?s=hashtag+community</t>
  </si>
  <si>
    <t>http://blog.ouseful.info/2010/08/11/crowd-sourcing-a-promotion-case/</t>
  </si>
  <si>
    <t>http://mashe.hawksey.info/2011/05/automating-your-inbox-with-google-apps-script/</t>
  </si>
  <si>
    <t>http://mashe.hawksey.info/2011/05/app-app-and-away-workshop-handout-open4ed-gas/</t>
  </si>
  <si>
    <t>http://mashe.hawksey.info/2011/04/google-generation-and-new-media-new-relationships/</t>
  </si>
  <si>
    <t>http://blog.ouseful.info/2008/09/12/joining-the-flow-invisible-library-tech-support/</t>
  </si>
  <si>
    <t>http://mashe.hawksey.info/2011/03/what-ive-starred-this-month-march-28-2011/</t>
  </si>
  <si>
    <t>http://blog.ouseful.info/2011/03/21/esteem-project-custom-course-search-engines/</t>
  </si>
  <si>
    <t>http://mashe.hawksey.info/2011/02/guug11/</t>
  </si>
  <si>
    <t>http://blog.ouseful.info/2011/02/16/google-apps-as-a-mashup-environment-slides-from-guug11/</t>
  </si>
  <si>
    <t>http://mashe.hawksey.info/2011/01/learning-and-knowledge-analytics-lak11-week-1/</t>
  </si>
  <si>
    <t>http://blog.ouseful.info/2011/01/05/identifying-periodic-google-trends-part-1-autocorrelation/</t>
  </si>
  <si>
    <t>http://mashe.hawksey.info/2011/01/contextual-related-referrer/</t>
  </si>
  <si>
    <t>http://ukwebfocus.wordpress.com/2010/12/15/trends-for-university-web-site-search-engines/</t>
  </si>
  <si>
    <t>http://mashe.hawksey.info/2010/12/making-ripples-in-a-big-pond-optimising-videos-with-an-ititle-twitter-track/</t>
  </si>
  <si>
    <t>http://blog.ouseful.info/2009/03/08/twitter-powered-subtitles-for-conference-audiovideos-on-youtube/</t>
  </si>
  <si>
    <t>http://ukwebfocus.wordpress.com/2010/07/23/captioned-videos-of-iwmw-2010-talks/</t>
  </si>
  <si>
    <t>http://mashe.hawksey.info/2010/12/cooking-a-custom-search-engine-for-with-edublog-2010-nominees/</t>
  </si>
  <si>
    <t>http://mashe.hawksey.info/2010/11/twitter-list/</t>
  </si>
  <si>
    <t>http://blog.ouseful.info/tag/gephi/</t>
  </si>
  <si>
    <t>http://mashe.hawksey.info/2010/11/ititle-altc2010/</t>
  </si>
  <si>
    <t>http://mashe.hawksey.info/2010/10/itunesu-ebooks/</t>
  </si>
  <si>
    <t>http://ukwebfocus.wordpress.com/2010/10/11/what-are-uk-universities-doing-with-itunesu/</t>
  </si>
  <si>
    <t>http://ukwebfocus.wordpress.com/2010/10/25/itunes-u-an-institutional-perspective/</t>
  </si>
  <si>
    <t>http://mashe.hawksey.info/2010/09/what-ive-starred-this-week-september-7-2010/</t>
  </si>
  <si>
    <t>http://ukwebfocus.wordpress.com/2010/08/31/university-2-0-the-extended-university-conference/</t>
  </si>
  <si>
    <t>http://mashe.hawksey.info/2010/09/instant-cse/</t>
  </si>
  <si>
    <t>http://blog.ouseful.info/2010/09/08/deriving-a-persistent-edtech-context-from-the-altc2010-twitter-backchannel/</t>
  </si>
  <si>
    <t>http://mashe.hawksey.info/2010/09/google-custom-instant/</t>
  </si>
  <si>
    <t>http://mashe.hawksey.info/2010/08/what-ive-starred-this-week-august-31-2010/</t>
  </si>
  <si>
    <t>http://ukwebfocus.wordpress.com/2010/08/25/best-uk-university-web-sites/</t>
  </si>
  <si>
    <t>http://mashe.hawksey.info/2010/08/reliving-alt-c-2009-keynotes-with-preserved-tweets/</t>
  </si>
  <si>
    <t>http://ukwebfocus.wordpress.com/2009/09/14/use-of-twitter-at-the-altc-2009-conference/</t>
  </si>
  <si>
    <t>http://mashe.hawksey.info/2010/08/material-to-support-tony-hirsts-psychemedias-promotion/</t>
  </si>
  <si>
    <t>http://ouseful.wordpress.com/2009/08/11/whos-tweeting-our-hashtag/</t>
  </si>
  <si>
    <t>http://blog.ouseful.info/2010/03/07/maintaining-a-google-calendar-from-a-goole-spreadsheet-reprise/</t>
  </si>
  <si>
    <t>http://mashe.hawksey.info/2010/08/give-it-a-rest-ititleutitle-linking/</t>
  </si>
  <si>
    <t>http://ukwebfocus.wordpress.com/2010/07/28/twitter-captioned-videos-gets-even-better/</t>
  </si>
  <si>
    <t>http://mashe.hawksey.info/2010/07/ititle-vimeo-edition-97-perc-coverage/</t>
  </si>
  <si>
    <t>http://mashe.hawksey.info/2010/06/using-google-spreadsheet-to-automatically-monitor-twitter/</t>
  </si>
  <si>
    <t>http://blog.ouseful.info/2010/06/09/onformsubmit-raising-web-scale-events-in-google-spreadsheets/</t>
  </si>
  <si>
    <t>http://blog.ouseful.info/2009/09/09/personal-twitter-networks-in-hashtag-communities/</t>
  </si>
  <si>
    <t>http://mashe.hawksey.info/2010/06/convergence-youtube-meets-twitter-in-timeline-commenting-of-youtube-videos-using-twitter-utitle/</t>
  </si>
  <si>
    <t>http://mashe.hawksey.info/2010/05/what-ive-starred-this-week-may-25-2010/</t>
  </si>
  <si>
    <t>http://blog.ouseful.info/2010/05/20/imaginings-around-infoskills-for-digital-librarians/</t>
  </si>
  <si>
    <t>http://mashe.hawksey.info/2010/04/what-ive-starred-this-week-april-27-2010/</t>
  </si>
  <si>
    <t>http://ukwebfocus.wordpress.com/2010/04/21/jiscmail-facelift-and-enhanced-support-for-rss/</t>
  </si>
  <si>
    <t>http://ukwebfocus.wordpress.com/2010/04/20/development-to-twapper-keeper/</t>
  </si>
  <si>
    <t>http://mashe.hawksey.info/2010/04/twitter-subtitles-on-vimeo-using-html5/</t>
  </si>
  <si>
    <t>http://ouseful.wordpress.com/2010/02/17/twitter-powered-subtitles-for-bbc-iplayer-content-co-the-mashe-blog/</t>
  </si>
  <si>
    <t>http://ukwebfocus.wordpress.com/2010/03/23/issues-in-crowd-sourced-twitter-captioning-of-videos/</t>
  </si>
  <si>
    <t>http://mashe.hawksey.info/2010/04/searching-the-backchannel-with-twitter-subtitles/</t>
  </si>
  <si>
    <t>http://blog.ouseful.info/?s=twitter+subtitle</t>
  </si>
  <si>
    <t>http://mashe.hawksey.info/2010/04/jisc10-conference-keynotes-with-twitter-subtitles/</t>
  </si>
  <si>
    <t>http://ukwebfocus.wordpress.com/2010/04/15/privatisation-and-centralisation-themes-at-jisc-10-conference/</t>
  </si>
  <si>
    <t>http://mashe.hawksey.info/2010/04/convert-time-stamped-data-to-timed-text-xml-subtitle-format-using-google-spreadsheet-script/</t>
  </si>
  <si>
    <t>http://blog.ouseful.info/tag/f1data/</t>
  </si>
  <si>
    <t>http://mashe.hawksey.info/2010/03/using-google-apps-script-for-a-event-booking-system/</t>
  </si>
  <si>
    <t>http://ouseful.wordpress.com/2010/03/07/maintaining-a-google-calendar-from-a-goole-spreadsheet-reprise/</t>
  </si>
  <si>
    <t>http://mashe.hawksey.info/2010/03/rsc-mp3-he-update-feb-2010/</t>
  </si>
  <si>
    <t>http://ouseful.wordpress.com/</t>
  </si>
  <si>
    <t>http://mashe.hawksey.info/2010/03/jisc-rsc-mashed-the-bbc-iplayer/</t>
  </si>
  <si>
    <t>http://mashe.hawksey.info/2010/03/gordon-browns-building-britains-digital-future-announcement-with-twitter-subtitles/</t>
  </si>
  <si>
    <t>http://ukwebfocus.wordpress.com/2010/03/22/the-building-britains-digital-future-announcement/</t>
  </si>
  <si>
    <t>http://mashe.hawksey.info/2010/03/google-apps-spreadsheet-2-calendar-site/</t>
  </si>
  <si>
    <t>http://ouseful.wordpress.com/category/google-apps/</t>
  </si>
  <si>
    <t>http://ouseful.wordpress.com/2010/03/04/maintaining-google-calendars-from-a-google-spreadsheet/</t>
  </si>
  <si>
    <t>http://mashe.hawksey.info/2010/02/what-ive-starred-this-week-february-23-2010/</t>
  </si>
  <si>
    <t>http://ouseful.wordpress.com/2010/02/22/scheduling-content-round-the-edges-supporting-oubbc-co_productions/</t>
  </si>
  <si>
    <t>http://mashe.hawksey.info/2010/02/what-ive-starred-this-week-february-2-2010/</t>
  </si>
  <si>
    <t>http://ukwebfocus.wordpress.com/2010/01/26/use-of-web-2-0-in-australian-universities/</t>
  </si>
  <si>
    <t>http://mashe.hawksey.info/2010/02/what-ive-starred-this-week-february-16-2010/</t>
  </si>
  <si>
    <t>http://ukwebfocus.wordpress.com/2010/02/09/investigation-into-challenges-application-and-benefits-of-social-media-in-uk-heis/</t>
  </si>
  <si>
    <t>http://mashe.hawksey.info/2010/02/twitter-powered-subtitles/</t>
  </si>
  <si>
    <t>http://ouseful.wordpress.com/2009/09/02/delicious-tv-personally-programmed-social-television-channels-on-boxee-preview/</t>
  </si>
  <si>
    <t>http://mashe.hawksey.info/2010/02/twitter-powered-subtitles-for-bbc-iplayer/</t>
  </si>
  <si>
    <t>http://ouseful.wordpress.com/2009/03/17/easier-twitter-powered-subtitles-for-youtube-movies/</t>
  </si>
  <si>
    <t>http://mashe.hawksey.info/2010/01/what-ive-starred-this-week-january-26-2010/</t>
  </si>
  <si>
    <t>http://ukwebfocus.wordpress.com/2010/01/25/stride-e-learning-handbook/</t>
  </si>
  <si>
    <t>http://mashe.hawksey.info/2010/01/what-ive-starred-this-week-january-19-2010/</t>
  </si>
  <si>
    <t>http://ukwebfocus.wordpress.com/2010/01/16/time-for-a-blog-revival/</t>
  </si>
  <si>
    <t>http://ukwebfocus.wordpress.com/2010/01/14/reflections-on-future-of-interoperability-standards-meeting/</t>
  </si>
  <si>
    <t>http://mashe.hawksey.info/2009/12/what-ive-starred-this-week-december-15-2009/</t>
  </si>
  <si>
    <t>http://ouseful.wordpress.com/2009/12/10/keeping-your-facebook-updates-private/</t>
  </si>
  <si>
    <t>http://mashe.hawksey.info/2009/12/what-ive-starred-this-week-december-1-2009/</t>
  </si>
  <si>
    <t>http://ukwebfocus.wordpress.com/2009/11/30/i-want-to-use-twitter-for-my-conference/</t>
  </si>
  <si>
    <t>http://mashe.hawksey.info/2009/08/twevs-the-build/</t>
  </si>
  <si>
    <t>http://ouseful.wordpress.com/2009/03/12/creating-google-charts-from-csv-data-inside-a-yahoo-pipe/</t>
  </si>
  <si>
    <t>http://mashe.hawksey.info/2009/08/paper-identifying-middlewares-for-mashup-personal-learning-environments/</t>
  </si>
  <si>
    <t>http://ukwebfocus.wordpress.com/2009/07/31/a-world-where-no-one-visits-our-web-sites/</t>
  </si>
  <si>
    <t>http://mashe.hawksey.info/2009/06/what-ive-starred-this-week-june-30-2009/</t>
  </si>
  <si>
    <t>http://ukwebfocus.wordpress.com/2009/06/23/launch-of-the-edgeless-university-a-new-demos-report/</t>
  </si>
  <si>
    <t>http://mashe.hawksey.info/2009/06/what-ive-starred-this-week-june-2-2009/</t>
  </si>
  <si>
    <t>http://ukwebfocus.wordpress.com/2009/06/01/google-wave-html-5-and-browser-policies/</t>
  </si>
  <si>
    <t>http://ukwebfocus.wordpress.com/2009/05/26/reflections-on-use-of-twitter-at-the-cilip-cymru09-conference/</t>
  </si>
  <si>
    <t>http://mashe.hawksey.info/2009/05/what-ive-starred-this-week-may-19-2009/</t>
  </si>
  <si>
    <t>http://ukwebfocus.wordpress.com/2009/05/12/higher-education-in-a-web-2-0-world-report-published/</t>
  </si>
  <si>
    <t>http://mashe.hawksey.info/2009/05/rsc-mp3-he-update-apr-09/</t>
  </si>
  <si>
    <t>http://mashe.hawksey.info/2009/03/what-ive-starred-this-week-march-10-2009/</t>
  </si>
  <si>
    <t>http://ukwebfocus.wordpress.com/2009/03/04/what-are-the-jiscbid-evaluators-thinking/</t>
  </si>
  <si>
    <t>http://mashe.hawksey.info/2009/01/what-ive-starred-this-week-january-19-2009/</t>
  </si>
  <si>
    <t>http://ukwebfocus.wordpress.com/2009/01/13/a-framework-for-making-use-of-facebook/</t>
  </si>
  <si>
    <t>http://mashe.hawksey.info/2008/12/what-ive-starred-this-week-december-12-2008/</t>
  </si>
  <si>
    <t>http://ukwebfocus.wordpress.com/2008/12/11/butler-group-report-on-enterprise-web-20-building-the-next-generation-workplace/</t>
  </si>
  <si>
    <t>http://mashe.hawksey.info/2008/07/twitter-ye-twitter-ye-keep-your-students-informed-with-free-sms-text-message-broadcasts/</t>
  </si>
  <si>
    <t>http://ukwebfocus.wordpress.com/2008/07/30/use-of-twitter-to-support-iwmw-events/</t>
  </si>
  <si>
    <t>http://mashe.hawksey.info/2008/06/university-lectures-on-itunes/</t>
  </si>
  <si>
    <t>http://ukwebfocus.wordpress.com/2008/03/07/top-of-the-pods-podpickers/</t>
  </si>
  <si>
    <t>http://ukwebfocus.wordpress.com/2011/08/24/rediscovering-auto-discoverable-rss-feeds/</t>
  </si>
  <si>
    <t>http://blog.ouseful.info/2011/07/18/immediate-impressions-on-jiscs-course-data-making-the-most-of-course-information-funding-call/</t>
  </si>
  <si>
    <t>http://blog.ouseful.info/2011/07/26/innovations-in-campus-mapping/</t>
  </si>
  <si>
    <t>http://ukwebfocus.wordpress.com/2011/08/23/was-i-wrong-about-android/</t>
  </si>
  <si>
    <t>http://ouseful.wordpress.com/2009/07/20/feed-powered-auto-responders/</t>
  </si>
  <si>
    <t>http://ukwebfocus.wordpress.com/2011/06/26/government-to-force-universities-to-publish-data-hurrah/</t>
  </si>
  <si>
    <t>http://blog.ouseful.info/2009/04/02/visualising-mps-expenses-using-scatter-plots-charts-and-maps/</t>
  </si>
  <si>
    <t>http://ukwebfocus.wordpress.com/2011/06/23/what-twitter-tells-us-about-the-devcsi-a11yhack-event/</t>
  </si>
  <si>
    <t>http://blog.ouseful.info/2011/06/11/a-map-of-my-twitter-follower-network/</t>
  </si>
  <si>
    <t>http://ukwebfocus.wordpress.com/2011/03/17/a-few-days-left-to-download-a-structured-archive-of-tweets/</t>
  </si>
  <si>
    <t>http://ukwebfocus.wordpress.com/2011/03/10/when-technology-eventually-enhances-accessibility/</t>
  </si>
  <si>
    <t>http://ukwebfocus.wordpress.com/2011/02/09/twitter-posts-are-not-private-what-are-the-implications/</t>
  </si>
  <si>
    <t>http://ukwebfocus.wordpress.com/2010/12/17/blog-widget-for-creating-epub-and-pdf-files/</t>
  </si>
  <si>
    <t>http://ukwebfocus.wordpress.com/2010/11/22/asynchronous-twitter-discussions-of-video-streams/</t>
  </si>
  <si>
    <t>http://www.rsc-ne-scotland.org.uk/mashe/utitle/int.php?v=16990065</t>
  </si>
  <si>
    <t>http://blog.ouseful.info/</t>
  </si>
  <si>
    <t>http://ukwebfocus.wordpress.com/2010/09/29/omg-i-didnt-intend-everyone-to-read-that/</t>
  </si>
  <si>
    <t>http://www.rsc-ne-scotland.org.uk/mashe/2010/02/twitter-powered-subtitles/</t>
  </si>
  <si>
    <t>http://ukwebfocus.wordpress.com/2010/09/20/twitter-archiving-using-twapper-keeper-technical-and-policy-challenge/</t>
  </si>
  <si>
    <t>http://ukwebfocus.wordpress.com/2010/09/17/approaches-to-archiving-professional-blogs-hosted-in-the-cloud/</t>
  </si>
  <si>
    <t>http://ukwebfocus.wordpress.com/2010/09/16/an-early-example-of-a-ttml-application/</t>
  </si>
  <si>
    <t>http://ukwebfocus.wordpress.com/2010/09/10/are-the-benefits-of-multiple-event-hashtags-now-accepted/</t>
  </si>
  <si>
    <t>http://ukwebfocus.wordpress.com/2010/08/20/escaping-the-constraints-of-space-and-time/</t>
  </si>
  <si>
    <t>http://ukwebfocus.wordpress.com/2010/08/16/sharing-discussions-of-a-jiscpressmeetings/</t>
  </si>
  <si>
    <t>http://blog.ouseful.info/2010/08/10/on-the-different-roles-documents-and-comments-may-take-in-a-commentable-document/</t>
  </si>
  <si>
    <t>http://ukwebfocus.wordpress.com/2010/06/25/evidence-even-if-flawed-for-blog-metrics/</t>
  </si>
  <si>
    <t>http://ukwebfocus.wordpress.com/2010/06/08/from-web-sites-to-data-for-events/</t>
  </si>
  <si>
    <t>http://blog.ouseful.info/2010/06/07/time-for-data-ac-uk-or-a-local-data-open-ac-uk/</t>
  </si>
  <si>
    <t>http://ukwebfocus.wordpress.com/2010/04/30/the-components-of-twitter-to-be-archived/</t>
  </si>
  <si>
    <t>http://blog.ouseful.info/2009/09/24/twitter-gardening-pruning-unwanted-followers/</t>
  </si>
  <si>
    <t>http://www.rsc-ne-scotland.org.uk/mashe/ititle/digitalfuture.html</t>
  </si>
  <si>
    <t>http://ukwebfocus.wordpress.com/2009/12/09/can-your-blog-survive-without-twitter/</t>
  </si>
  <si>
    <t>http://ukwebfocus.wordpress.com/2009/12/07/a-tale-of-three-conferences/</t>
  </si>
  <si>
    <t>http://ouseful.wordpress.com/2009/09/09/personal-twitter-networks-in-hashtag-communities/</t>
  </si>
  <si>
    <t>http://ukwebfocus.wordpress.com/2009/11/17/ucisa-cisg-talk-on-what-if-web-2-0-really-does-change-everything/</t>
  </si>
  <si>
    <t>http://ouseful.wordpress.com/2009/05/18/using-google-spreadsheets-as-a-databace-with-the-google-visualisation-api-query-language/</t>
  </si>
  <si>
    <t>http://ukwebfocus.wordpress.com/2009/07/22/this-years-technology-that-has-blown-me-away/</t>
  </si>
  <si>
    <t>http://ukwebfocus.wordpress.com/2009/06/26/is-it-really-a-good-time-to-be-asking-for-more-it-money/</t>
  </si>
  <si>
    <t>http://ouseful.wordpress.com/2009/06/07/appropriating-technology/</t>
  </si>
  <si>
    <t>http://ukwebfocus.wordpress.com/2009/06/15/which-will-last-longer-hero-ac-uk-or-facebook/</t>
  </si>
  <si>
    <t>http://ukwebfocus.wordpress.com/2009/01/19/what-makes-a-good-api/</t>
  </si>
  <si>
    <t>http://ouseful.wordpress.com/2009/01/07/what-makes-a-good-api-a-call-to-arms/</t>
  </si>
  <si>
    <t>Edge Weight</t>
  </si>
  <si>
    <t>Graph Type</t>
  </si>
  <si>
    <t>NodeXL Version</t>
  </si>
  <si>
    <t>1.0.1.175</t>
  </si>
  <si>
    <t>G1</t>
  </si>
  <si>
    <t>G2</t>
  </si>
  <si>
    <t>G3</t>
  </si>
  <si>
    <t>0, 12, 96</t>
  </si>
  <si>
    <t>Autofill Workbook Results</t>
  </si>
  <si>
    <t>Workbook Settings 2</t>
  </si>
  <si>
    <t>Directed</t>
  </si>
  <si>
    <t>Edges</t>
  </si>
  <si>
    <t>Vertices[Y]</t>
  </si>
  <si>
    <t>▓0▓0▓0▓True▓Black▓Black▓▓▓0▓0▓0▓0▓0▓False▓▓0▓0▓0▓0▓0▓False▓▓0▓0▓0▓True▓Black▓Black▓▓PageRank▓0.486014▓3.953111▓3▓1.5▓4▓False▓▓0▓0▓0▓0▓0▓False▓▓0▓0▓0▓0▓0▓False▓▓0▓0▓0▓0▓0▓False</t>
  </si>
  <si>
    <t>Workbook Settings 3</t>
  </si>
  <si>
    <t>Red</t>
  </si>
  <si>
    <t>125, 190, 255</t>
  </si>
  <si>
    <t>Custom Menu Item Text</t>
  </si>
  <si>
    <t>Custom Menu Item Action</t>
  </si>
  <si>
    <t>Project Website</t>
  </si>
  <si>
    <t>Title</t>
  </si>
  <si>
    <t>Using Google Spreadsheet/Apps Script and Google Social Graph to get Twitter edges for visualizing in NodeXL and Gephi</t>
  </si>
  <si>
    <t>http://mashe.hawksey.info/2011/09/some-google-webinars-exploring-google-apps-script-in-education/</t>
  </si>
  <si>
    <t>Some Google webinars exploring Google Apps Script in Education</t>
  </si>
  <si>
    <t>Twitter network analysis and visualisation II: NodeXL â€“ Getting started with the @WiredUK friends network</t>
  </si>
  <si>
    <t>http://mashe.hawksey.info/2011/08/what-ive-starred-this-month-august-28-2011/</t>
  </si>
  <si>
    <t>What Iâ€™ve starred this month: August 28, 2011</t>
  </si>
  <si>
    <t>http://mashe.hawksey.info/2011/08/twitter-network-analysis-and-visualisation-i-socialbro/</t>
  </si>
  <si>
    <t>Twitter network analysis and visualisation I: SocialBro</t>
  </si>
  <si>
    <t>Open data equals open scrutiny but doesnâ€™t always equal all of the answer</t>
  </si>
  <si>
    <t>http://mashe.hawksey.info/2011/08/my-eas11-world-premier/</t>
  </si>
  <si>
    <t>My #eas11 world premier: Creating personalised Google Documents from Form submissions (and some other things)</t>
  </si>
  <si>
    <t>http://mashe.hawksey.info/2011/08/free-google-apps-script-solutions-for-education-from-simpleappssolutions-com/</t>
  </si>
  <si>
    <t>Free Google Apps Script solutions for education from simpleappssolutions.com</t>
  </si>
  <si>
    <t>http://mashe.hawksey.info/2011/08/export-more-twitter-followers/</t>
  </si>
  <si>
    <t>Exporting more friends or followers from Twitter to a Google Spreadsheet</t>
  </si>
  <si>
    <t>And the most engaging OUseful.info post isâ€¦</t>
  </si>
  <si>
    <t>http://mashe.hawksey.info/2011/08/and-the-most-engaging-jisc-project-is/</t>
  </si>
  <si>
    <t>And the most engaging JISC Project isâ€¦</t>
  </si>
  <si>
    <t>http://mashe.hawksey.info/2011/07/what-ive-starred-this-month-july-28-2011/</t>
  </si>
  <si>
    <t>What Iâ€™ve starred this month: July 28, 2011</t>
  </si>
  <si>
    <t>http://mashe.hawksey.info/2011/07/social-media-wars-measuring-the-battle-lines/</t>
  </si>
  <si>
    <t>Social media wars: Measuring the battle lines</t>
  </si>
  <si>
    <t>Social Media and Metrics: What Iâ€™ve got and how I use it</t>
  </si>
  <si>
    <t>http://mashe.hawksey.info/2011/07/shared-counts/</t>
  </si>
  <si>
    <t>Google Spreadsheets as a lean mean social bookmark/share counting machine</t>
  </si>
  <si>
    <t>http://mashe.hawksey.info/2011/07/iwmw11/</t>
  </si>
  <si>
    <t>Institutional Web Management Workshop 2011 #IWMW11: Watch remotely, see the Twitter community grow and maybe some live notes</t>
  </si>
  <si>
    <t>http://mashe.hawksey.info/2011/07/gas-staff-directory/</t>
  </si>
  <si>
    <t>Google Apps Script: Lite Contacts Directory for Sites or as a Service</t>
  </si>
  <si>
    <t>http://mashe.hawksey.info/2011/07/draft-blended-event-guidelines/</t>
  </si>
  <si>
    <t>Draft: Guidelines for blended events (online and face to face) â€“ please help</t>
  </si>
  <si>
    <t>http://mashe.hawksey.info/2011/07/are-you-a-researcher-do-you-want-to-be-paid-up-to-3000-a-year-to-attend-conferences/</t>
  </si>
  <si>
    <t>Are you a researcher, do you want to be paid up to Â£3000 a year to attend conferences?</t>
  </si>
  <si>
    <t>http://mashe.hawksey.info/2011/07/apps-script-intro-form-split/</t>
  </si>
  <si>
    <t>Introduction to Google Apps Script with: Split my form entries to individual sheets by username</t>
  </si>
  <si>
    <t>http://mashe.hawksey.info/2011/06/what-you-cant-do-with-gmail-and-document-services-now-available-in-apps-script/</t>
  </si>
  <si>
    <t>What you canâ€™t do with Gmail and Document Services now available in Apps Script</t>
  </si>
  <si>
    <t>http://mashe.hawksey.info/2011/06/what-ive-starred-this-month-june-28-2011-2/</t>
  </si>
  <si>
    <t>What Iâ€™ve starred this month: June 28, 2011</t>
  </si>
  <si>
    <t>http://mashe.hawksey.info/2011/06/protovis-twitter-gen/</t>
  </si>
  <si>
    <t>Protovis Twitter Community Visualizations from a Google Spreadsheet (eAssessment Scotland delegate network)</t>
  </si>
  <si>
    <t>http://mashe.hawksey.info/2011/06/new-jisc-legal-and-jisc-techdis-training-and-support-programmes/</t>
  </si>
  <si>
    <t>New JISC Legal and JISC Techdis training and support programmes</t>
  </si>
  <si>
    <t>http://mashe.hawksey.info/2011/06/how-to-scoop-it-from-google-reader-2-ways/</t>
  </si>
  <si>
    <t>How to Scoop.it from Google Reader (2 ways)</t>
  </si>
  <si>
    <t>Ported: Tony Hirstâ€™s Using Protovis to Visualise Twitter Connections to Google Spreadsheet with Embeddable Gadget</t>
  </si>
  <si>
    <t>http://mashe.hawksey.info/2011/06/email-to-world/</t>
  </si>
  <si>
    <t>Getting your message out: Embedding social media buttons in emailed event and press release information</t>
  </si>
  <si>
    <t>http://mashe.hawksey.info/2011/06/academic-uses-of-social-media/</t>
  </si>
  <si>
    <t>Academic Uses of Social Media</t>
  </si>
  <si>
    <t>[Work in Progress] Creating a framework for custom form interfaces using Google Apps Script</t>
  </si>
  <si>
    <t>http://mashe.hawksey.info/2011/05/what-ive-starred-this-month-may-28-2011-3/</t>
  </si>
  <si>
    <t>What Iâ€™ve starred this month: May 28, 2011</t>
  </si>
  <si>
    <t>http://mashe.hawksey.info/2011/05/open-for-education-app-app-and-away-session-introducing-google-apps-script/</t>
  </si>
  <si>
    <t>Open for Education: App, App and Away session introducing Google Apps Script #open4ed</t>
  </si>
  <si>
    <t>My draft application for the ALT Learning Technologist of the Year Award 2011</t>
  </si>
  <si>
    <t>http://mashe.hawksey.info/2011/05/google-booking-form/</t>
  </si>
  <si>
    <t>How it was made: eAssessment Scotland Google Spreadsheet booking form with website and Twitter integration</t>
  </si>
  <si>
    <t>http://mashe.hawksey.info/2011/05/export-twitter-status-updates/</t>
  </si>
  <si>
    <t>Google Spreadsheets and floating point errors aka when is 65078736491511804 + 1 = 65078736491511808 (and automatically archiving your Twitter Status Updates)</t>
  </si>
  <si>
    <t>http://mashe.hawksey.info/2011/05/events-upcoming-google-apps-for-education-professional-development-webinars/</t>
  </si>
  <si>
    <t>[Events] Upcoming Google Apps for Education Professional Development Webinars</t>
  </si>
  <si>
    <t>http://mashe.hawksey.info/2011/05/collectbackup-tweets-in-one-sheet/</t>
  </si>
  <si>
    <t>Collect/backup tweets in a Google Spreadsheet on one sheet</t>
  </si>
  <si>
    <t>Automating your inbox with Google Apps Script</t>
  </si>
  <si>
    <t>http://mashe.hawksey.info/2011/05/assessmentfeedback-resources/</t>
  </si>
  <si>
    <t>Assessment/Feedback resources</t>
  </si>
  <si>
    <t>App, App and Away: Workshop Handout #open4ed #GAS</t>
  </si>
  <si>
    <t>http://mashe.hawksey.info/2011/04/whos-feedback-is-it-anyway/</t>
  </si>
  <si>
    <t>Whoâ€™s feedback is it anyway?</t>
  </si>
  <si>
    <t>http://mashe.hawksey.info/2011/04/what-ive-starred-this-month-april-28-2011/</t>
  </si>
  <si>
    <t>What Iâ€™ve starred this month: April 28, 2011</t>
  </si>
  <si>
    <t>http://mashe.hawksey.info/2011/04/ive-moved/</t>
  </si>
  <si>
    <t>Iâ€™ve moved</t>
  </si>
  <si>
    <t>Google Generation and new media, new relationships</t>
  </si>
  <si>
    <t>http://mashe.hawksey.info/2011/04/continuing-the-move-over-100-posts-from-rsc-newsfeed/</t>
  </si>
  <si>
    <t>Continuing the move: Over 100 posts from RSC NewsFeed</t>
  </si>
  <si>
    <t>http://mashe.hawksey.info/2011/03/your-own-wookie-widget-server-on-a-usb-stick-pc/</t>
  </si>
  <si>
    <t>Your own wookie widget server on a usb stick [PC]</t>
  </si>
  <si>
    <t>What Iâ€™ve starred this month: March 28, 2011</t>
  </si>
  <si>
    <t>http://mashe.hawksey.info/2011/03/value-of-recommendation/</t>
  </si>
  <si>
    <t>How do I â€˜likeâ€™ your course? The value of Facebook recommendation</t>
  </si>
  <si>
    <t>http://mashe.hawksey.info/2011/03/rsc-mp3-pebblepad3/</t>
  </si>
  <si>
    <t>RSC-MP3: Interview with Colin Dalziel about the next version of PebblePad #eportfolio</t>
  </si>
  <si>
    <t>http://mashe.hawksey.info/2011/03/jisc-winter-fayre-festive-tweets-material/</t>
  </si>
  <si>
    <t>JISC Winter Fayre: Festive Tweets Material</t>
  </si>
  <si>
    <t>http://mashe.hawksey.info/2011/03/how-to-translate-a-pdf-document/</t>
  </si>
  <si>
    <t>How to translate a PDF document</t>
  </si>
  <si>
    <t>http://mashe.hawksey.info/2011/03/how-flexible-is-your-learning/</t>
  </si>
  <si>
    <t>How Flexible is your Learning?</t>
  </si>
  <si>
    <t>http://mashe.hawksey.info/2011/03/google-spreadsheet-bookmark/</t>
  </si>
  <si>
    <t>Turning Google Spreadsheets into a personal or group bookmarking service</t>
  </si>
  <si>
    <t>http://mashe.hawksey.info/2011/03/export-twitter-followers/</t>
  </si>
  <si>
    <t>Export Twitter Followers and Friends using a Google Spreadsheet</t>
  </si>
  <si>
    <t>http://mashe.hawksey.info/2011/02/what-ive-starred-this-month-february-28-2011/</t>
  </si>
  <si>
    <t>What Iâ€™ve starred this month: February 28, 2011</t>
  </si>
  <si>
    <t>http://mashe.hawksey.info/2011/02/various-events-febmar-around-fayres-mobile-widgets-research-software-storytelling-and-collaboration-tools/</t>
  </si>
  <si>
    <t>Various events Feb/Mar around fayres, mobile, widgets, research software, storytelling and collaboration tools</t>
  </si>
  <si>
    <t>http://mashe.hawksey.info/2011/02/twitteralyticsv2/</t>
  </si>
  <si>
    <t>Collect/backup tweets in a Google Spreadsheet [Twitteralytics v2]</t>
  </si>
  <si>
    <t>http://mashe.hawksey.info/2011/02/twapperkeeper-looses-api-access-ititle-turns-to-the-cloud-with-twitter-search-from-google-spreadsheets/</t>
  </si>
  <si>
    <t>TwapperKeeper looses API access, iTitle turns to the cloud with Twitter Search from Google Spreadsheets</t>
  </si>
  <si>
    <t>http://mashe.hawksey.info/2011/02/screenr-4-feedback/</t>
  </si>
  <si>
    <t>Generating Student Video Feedback using screenr</t>
  </si>
  <si>
    <t>http://mashe.hawksey.info/2011/02/insider-tips-on-bidding-to-win-grant-0408/</t>
  </si>
  <si>
    <t>Insider tips on bidding to win â€“ Grant 04/08: Learning and teaching innovation</t>
  </si>
  <si>
    <t>Google Apps Script, Spreadsheets, Twitter and Gadgets #guug11</t>
  </si>
  <si>
    <t>http://mashe.hawksey.info/2011/02/events-developing-a-high-quality-and-inclusive-learning-experience-for-all-students/</t>
  </si>
  <si>
    <t>[Events] Developing a High Quality and Inclusive Learning Experience for All Students</t>
  </si>
  <si>
    <t>http://mashe.hawksey.info/2011/02/event-enhancing-business-performance-the-role-of-technology-in-developing-skills-and-knowledge-3/</t>
  </si>
  <si>
    <t>Event: Enhancing Business Performance: The Role of Technology in Developing Skills and Knowledge</t>
  </si>
  <si>
    <t>http://mashe.hawksey.info/2011/02/collecting-any-data-in-a-google-spreadsheet-using-get-or-post-by-publishing-as-a-service-dev8d/</t>
  </si>
  <si>
    <t>Collecting any data in a Google Spreadsheet using GET or POST by publishing as a service [#dev8d]</t>
  </si>
  <si>
    <t>http://mashe.hawksey.info/2011/01/what-ive-starred-this-month-january-28-2011/</t>
  </si>
  <si>
    <t>What Iâ€™ve starred this month: January 28, 2011</t>
  </si>
  <si>
    <t>http://mashe.hawksey.info/2011/01/something-i-wrote-almost-10-years-ago-on-3d-display-technology/</t>
  </si>
  <si>
    <t>Something I wrote almost 10 YEARS AGO on 3D display technology</t>
  </si>
  <si>
    <t>http://mashe.hawksey.info/2011/01/optivote-for-moodle-partnership-programme-get-3000-worth-of-electronic-voting-kit-and-support/</t>
  </si>
  <si>
    <t>Optivote for Moodle Partnership Programme: Get Â£3,000 Worth of Electronic Voting Kit and Support</t>
  </si>
  <si>
    <t>http://mashe.hawksey.info/2011/01/linking-a-google-form-with-spreadsheet/</t>
  </si>
  <si>
    <t>Linking a Google Form with data from the responses in the Spreadsheet [Event/Resource Booking]</t>
  </si>
  <si>
    <t>Learning and Knowledge Analytics (LAK11) Week 1</t>
  </si>
  <si>
    <t>http://mashe.hawksey.info/2011/01/forthcoming-jisc-supported-events-in-scotland/</t>
  </si>
  <si>
    <t>Forthcoming JISC Supported Events in Scotland</t>
  </si>
  <si>
    <t>Where are you coming from: Search referrer and contextual related post/information</t>
  </si>
  <si>
    <t>http://mashe.hawksey.info/2010/12/what-ive-starred-this-month-december-28-2010/</t>
  </si>
  <si>
    <t>What Iâ€™ve starred this month: December 28, 2010</t>
  </si>
  <si>
    <t>http://mashe.hawksey.info/2010/12/stocking-filler-the-eduapps-top-3/</t>
  </si>
  <si>
    <t>Stocking Filler: The EduApps Top 3</t>
  </si>
  <si>
    <t>Making ripples in a big pond: Optimising videos with an iTitle Twitter track</t>
  </si>
  <si>
    <t>http://mashe.hawksey.info/2010/12/gevs-google-visualization/</t>
  </si>
  <si>
    <t>gEVS â€“ An idea for a Google Form/Visualization mashup for electronic voting</t>
  </si>
  <si>
    <t>http://mashe.hawksey.info/2010/12/free-course-in-digital-storytelling-and-the-rise-of-massively-open-online-courses/</t>
  </si>
  <si>
    <t>Free Online Course in Digital Storytelling</t>
  </si>
  <si>
    <t>http://mashe.hawksey.info/2010/12/festive-treat-how-to-temporarily-stop-receiving-jiscmail-list-messages/</t>
  </si>
  <si>
    <t>Festive treat: How-to temporarily stop receiving JISCMail list messages</t>
  </si>
  <si>
    <t>Cooking: A Custom Search Engine for â€¦ with Edublog 2010 Nominees</t>
  </si>
  <si>
    <t>http://mashe.hawksey.info/2010/11/what-ive-starred-this-month-november-28-2010/</t>
  </si>
  <si>
    <t>What Iâ€™ve starred this month: November 28, 2010</t>
  </si>
  <si>
    <t>http://mashe.hawksey.info/2010/11/webinar/</t>
  </si>
  <si>
    <t>The fall and rise of the webinar/web conference</t>
  </si>
  <si>
    <t>Google Apps Script: Using a Google Spreadsheet to populate a Twitter list [Hashtag Communities]</t>
  </si>
  <si>
    <t>http://mashe.hawksey.info/2010/11/report-us-department-of-education-evaluation-of-evidence-based-practices-in-on-line-education/</t>
  </si>
  <si>
    <t>Report: US Department of Education â€“ Evaluation of Evidence Based Practices in On-Line Education</t>
  </si>
  <si>
    <t>iTitle: Full circle with Twitter subtitle playback in YouTube (ALT-C 2010 Keynotes)</t>
  </si>
  <si>
    <t>http://mashe.hawksey.info/2010/11/eventmanagerv3/</t>
  </si>
  <si>
    <t>The best Google Spreadsheet Event Manager (w/h Sites, Contact, Calendar integration) ever, ever, ever</t>
  </si>
  <si>
    <t>http://mashe.hawksey.info/2010/11/entice-with-a-bit-of-spice-spicynodes-mind-mapping-and-visualisation-tool/</t>
  </si>
  <si>
    <t>Entice with a bit of Spice: SpicyNodes Mind Mapping and Visualisation Tool</t>
  </si>
  <si>
    <t>http://mashe.hawksey.info/2010/11/auto-twitter-list/</t>
  </si>
  <si>
    <t>Populating a Twitter List via Google Spreadsheet â€¦ Automatically! [Hashtag Communities]</t>
  </si>
  <si>
    <t>http://mashe.hawksey.info/2010/11/alt-c-2010-keynotes-get-a-%e2%80%98tweet-track%e2%80%99-with-help-from-rsc-scotland-north-east/</t>
  </si>
  <si>
    <t>ALT-C 2010 Keynotes get a â€˜Tweet Trackâ€™ with help from RSC Scotland North &amp; East</t>
  </si>
  <si>
    <t>http://mashe.hawksey.info/2010/10/what-ive-starred-this-week-october-5-2010/</t>
  </si>
  <si>
    <t>What Iâ€™ve starred this week: October 5, 2010</t>
  </si>
  <si>
    <t>http://mashe.hawksey.info/2010/10/what-ive-starred-this-month-october-28-2010/</t>
  </si>
  <si>
    <t>What Iâ€™ve starred this month: October 28, 2010</t>
  </si>
  <si>
    <t>http://mashe.hawksey.info/2010/10/nus-scotland-still-in-the-red-report-student-finance-in-2010/</t>
  </si>
  <si>
    <t>NUS Scotland: Still in the Red Report â€“ Student Finance in 2010</t>
  </si>
  <si>
    <t>http://mashe.hawksey.info/2010/10/learning-and-teaching-innovation-grants-for-fe-swani/</t>
  </si>
  <si>
    <t>Learning and Teaching Innovation Grants for FE (SWaNI)</t>
  </si>
  <si>
    <t>Apple allows eBooks on iTunes U sparking eBook Poker: I see your Shakespeareâ€™s First Folio and raise you 100 interactive eBooks</t>
  </si>
  <si>
    <t>http://mashe.hawksey.info/2010/10/create-and-convert/</t>
  </si>
  <si>
    <t>Create&amp;Convert: Can you afford to ignore this?</t>
  </si>
  <si>
    <t>What Iâ€™ve starred this week: September 7, 2010</t>
  </si>
  <si>
    <t>http://mashe.hawksey.info/2010/09/what-ive-starred-this-week-september-28-2010/</t>
  </si>
  <si>
    <t>What Iâ€™ve starred this week: September 28, 2010</t>
  </si>
  <si>
    <t>http://mashe.hawksey.info/2010/09/what-ive-starred-this-week-september-21-2010/</t>
  </si>
  <si>
    <t>What Iâ€™ve starred this week: September 21, 2010</t>
  </si>
  <si>
    <t>http://mashe.hawksey.info/2010/09/what-ive-starred-this-week-september-14-2010/</t>
  </si>
  <si>
    <t>What Iâ€™ve starred this week: September 14, 2010</t>
  </si>
  <si>
    <t>http://mashe.hawksey.info/2010/09/twitter-utility/</t>
  </si>
  <si>
    <t>Whatâ€™s happening? The â€˜utilityâ€™ of Twitter in teaching and learning</t>
  </si>
  <si>
    <t>http://mashe.hawksey.info/2010/09/sms-evs-voting/</t>
  </si>
  <si>
    <t>Using a Learning Apps textwall for SMS voting for Â£25/year</t>
  </si>
  <si>
    <t>http://mashe.hawksey.info/2010/09/morphic-resonance-threshold-concepts-e-portfolios-and-oers/</t>
  </si>
  <si>
    <t>Morphic Resonance, Threshold Concepts, e-Portfolios and OERs</t>
  </si>
  <si>
    <t>How to Google Instant(ise) a Custom Search Engine (CSE) â€“ Revisited</t>
  </si>
  <si>
    <t>How to Google Instant(ise) a Custom Search Engine (CSE)</t>
  </si>
  <si>
    <t>http://mashe.hawksey.info/2010/09/free-sms-voting-rssvs/</t>
  </si>
  <si>
    <t>Free SMS voting using intelliSoftware SMS Gateway service</t>
  </si>
  <si>
    <t>http://mashe.hawksey.info/2010/09/eassessment-scotland-2010-twitter-workshop-reflections/</t>
  </si>
  <si>
    <t>eAssessment Scotland 2010: Twitter workshop reflections</t>
  </si>
  <si>
    <t>What Iâ€™ve starred this week: August 31, 2010</t>
  </si>
  <si>
    <t>http://mashe.hawksey.info/2010/08/what-ive-starred-this-week-august-3-2010-2/</t>
  </si>
  <si>
    <t>What Iâ€™ve starred this week: August 3, 2010</t>
  </si>
  <si>
    <t>http://mashe.hawksey.info/2010/08/what-ive-starred-this-week-august-24-2010/</t>
  </si>
  <si>
    <t>What Iâ€™ve starred this week: August 24, 2010</t>
  </si>
  <si>
    <t>http://mashe.hawksey.info/2010/08/what-ive-starred-this-week-august-10-2010/</t>
  </si>
  <si>
    <t>What Iâ€™ve starred this week: August 10, 2010</t>
  </si>
  <si>
    <t>http://mashe.hawksey.info/2010/08/the-inevitable-death-of-google-wave-post/</t>
  </si>
  <si>
    <t>The inevitable â€˜Death of Google Waveâ€™ post</t>
  </si>
  <si>
    <t>http://mashe.hawksey.info/2010/08/something-about-the-value-of-your-institutions-website-and-how-you-might-improve-it/</t>
  </si>
  <si>
    <t>Something about the value of your institutions website (and how you might improve it)</t>
  </si>
  <si>
    <t>http://mashe.hawksey.info/2010/08/rsc-mp3-he-update-aug-2010/</t>
  </si>
  <si>
    <t>RSC-MP3: HE Update Aug 2010: Funding</t>
  </si>
  <si>
    <t>http://mashe.hawksey.info/2010/08/rsc-mailpress/</t>
  </si>
  <si>
    <t>MASHe Monthly (Email Newsletter and Template)</t>
  </si>
  <si>
    <t>Reliving ALT-C 2009 keynotes with preserved tweets</t>
  </si>
  <si>
    <t>Material to support Tony Hirstâ€™s (@psychemediaâ€™s) promotion</t>
  </si>
  <si>
    <t>Give it a REST: iTitle/uTitle linking (oh and you can comment on Vimeo vids in uTitle)</t>
  </si>
  <si>
    <t>http://mashe.hawksey.info/2010/07/your-inbox-getting-more-social/</t>
  </si>
  <si>
    <t>Your Inbox: Getting More Social</t>
  </si>
  <si>
    <t>http://mashe.hawksey.info/2010/07/what-ive-starred-this-week-july-6-2010/</t>
  </si>
  <si>
    <t>What Iâ€™ve starred this week: July 6, 2010</t>
  </si>
  <si>
    <t>http://mashe.hawksey.info/2010/07/what-ive-starred-this-week-july-27-2010/</t>
  </si>
  <si>
    <t>What Iâ€™ve starred this week: July 27, 2010</t>
  </si>
  <si>
    <t>http://mashe.hawksey.info/2010/07/what-ive-starred-this-week-july-20-2010/</t>
  </si>
  <si>
    <t>What Iâ€™ve starred this week: July 20, 2010</t>
  </si>
  <si>
    <t>http://mashe.hawksey.info/2010/07/what-ive-starred-this-week-july-13-2010/</t>
  </si>
  <si>
    <t>What Iâ€™ve starred this week: July 13, 2010</t>
  </si>
  <si>
    <t>http://mashe.hawksey.info/2010/07/utitle-embeddable-open-sourced-plugin/</t>
  </si>
  <si>
    <t>Twitter/YouTube commenting: Embeddable, open sourced and with its own WordPress plugin [uTitle]</t>
  </si>
  <si>
    <t>http://mashe.hawksey.info/2010/07/using-youtube-for-audiovideo-feedback-for-students/</t>
  </si>
  <si>
    <t>Using YouTube for audio/video feedback for students</t>
  </si>
  <si>
    <t>http://mashe.hawksey.info/2010/07/twitter-subtitling-the-three-es-embed-embed-embed/</t>
  </si>
  <si>
    <t>Twitter subtitling, the three Eâ€™s: Embed, embed, embed</t>
  </si>
  <si>
    <t>97%* of desktop web browsers can now enjoy iTitle Twitter Subtitling â€“ Vimeo edition</t>
  </si>
  <si>
    <t>http://mashe.hawksey.info/2010/07/bookmarklets-auto-form-filling-and-more/</t>
  </si>
  <si>
    <t>Bookmarklets: Auto form filling and more</t>
  </si>
  <si>
    <t>http://mashe.hawksey.info/2010/06/youtube-add-online-video-editor/</t>
  </si>
  <si>
    <t>YouTube Adds Online Video Editor</t>
  </si>
  <si>
    <t>http://mashe.hawksey.info/2010/06/what-ive-starred-this-week-june-8-2010/</t>
  </si>
  <si>
    <t>What Iâ€™ve starred this week: June 8, 2010</t>
  </si>
  <si>
    <t>http://mashe.hawksey.info/2010/06/what-ive-starred-this-week-june-29-2010/</t>
  </si>
  <si>
    <t>What Iâ€™ve starred this week: June 29, 2010</t>
  </si>
  <si>
    <t>http://mashe.hawksey.info/2010/06/what-ive-starred-this-week-june-22-2010/</t>
  </si>
  <si>
    <t>What Iâ€™ve starred this week: June 22, 2010</t>
  </si>
  <si>
    <t>http://mashe.hawksey.info/2010/06/what-ive-starred-this-week-june-15-2010/</t>
  </si>
  <si>
    <t>What Iâ€™ve starred this week: June 15, 2010</t>
  </si>
  <si>
    <t>http://mashe.hawksey.info/2010/06/what-ive-starred-this-week-june-1-2010/</t>
  </si>
  <si>
    <t>What Iâ€™ve starred this week: June 1, 2010</t>
  </si>
  <si>
    <t>Using Google Spreadsheet to automatically monitor Twitter event hashtags and more</t>
  </si>
  <si>
    <t>http://mashe.hawksey.info/2010/06/jorumopen-a-quick-overview/</t>
  </si>
  <si>
    <t>JorumOpen: A Quick Overview and Competition Details</t>
  </si>
  <si>
    <t>http://mashe.hawksey.info/2010/06/jisc-making-the-most-of-digital-resources/</t>
  </si>
  <si>
    <t>JISC: Making the Most of Digital Resources</t>
  </si>
  <si>
    <t>http://mashe.hawksey.info/2010/06/jisc-itt-study-on-large-scale-e-portfolio-implementations/</t>
  </si>
  <si>
    <t>JISC ITT: Study on Large-Scale e-Portfolio Implementations</t>
  </si>
  <si>
    <t>http://mashe.hawksey.info/2010/06/hea-tackling-plagiarism-through-policy-and-practice-resources/</t>
  </si>
  <si>
    <t>HEA: Tackling plagiarism Through Policy and Practice Resources</t>
  </si>
  <si>
    <t>http://mashe.hawksey.info/2010/06/free-events-developing-mobile-applications-and-qaqe-in-e-learning/</t>
  </si>
  <si>
    <t>Free Events: Developing Mobile Applications and QA/QE in e-Learning</t>
  </si>
  <si>
    <t>http://mashe.hawksey.info/2010/06/free-event-quality-assurance-and-quality-enhancement-in-e-learning-conference-hea/</t>
  </si>
  <si>
    <t>Free Event: Quality Assurance and Quality Enhancement in e-Learning Conference [HEA]</t>
  </si>
  <si>
    <t>http://mashe.hawksey.info/2010/06/free-event-developing-mobile-applications-for-education-devcsi/</t>
  </si>
  <si>
    <t>Free Event: Developing Mobile Applications for Education [DevCSI]</t>
  </si>
  <si>
    <t>http://mashe.hawksey.info/2010/06/embeddable-web-services-for-student-support/</t>
  </si>
  <si>
    <t>Embeddable web services for student support</t>
  </si>
  <si>
    <t>Convergence @youtube meets @twitter: In timeline commenting of YouTube videos using Twitter [uTitle]</t>
  </si>
  <si>
    <t>http://mashe.hawksey.info/2010/06/augmented-reality-opportunities-for-education/</t>
  </si>
  <si>
    <t>Augmented Reality: Opportunities for Education</t>
  </si>
  <si>
    <t>http://mashe.hawksey.info/2010/06/a-year-in-the-life-of-qr-codes-at-bath/</t>
  </si>
  <si>
    <t>A Year in the Life of QR Codes at Bath</t>
  </si>
  <si>
    <t>http://mashe.hawksey.info/2010/06/8-1-alternatives-to-ning-social-networking/</t>
  </si>
  <si>
    <t>9 (+1) alternatives to Ning (suggested by ALT Members and Champâ€™s List) [Social networking]</t>
  </si>
  <si>
    <t>http://mashe.hawksey.info/2010/05/what-ive-starred-this-week-may-4-2010/</t>
  </si>
  <si>
    <t>What Iâ€™ve starred this week: May 4, 2010</t>
  </si>
  <si>
    <t>What Iâ€™ve starred this week: May 25, 2010</t>
  </si>
  <si>
    <t>http://mashe.hawksey.info/2010/05/what-ive-starred-this-week-may-18-2010/</t>
  </si>
  <si>
    <t>What Iâ€™ve starred this week: May 18, 2010</t>
  </si>
  <si>
    <t>http://mashe.hawksey.info/2010/05/what-ive-starred-this-week-may-11-2010/</t>
  </si>
  <si>
    <t>What Iâ€™ve starred this week: May 11, 2010</t>
  </si>
  <si>
    <t>http://mashe.hawksey.info/2010/05/using-yahoo-pipes-to-generate-a-twitter-out-of-office-messaging-service/</t>
  </si>
  <si>
    <t>Using Yahoo Pipes to generate a Twitter â€˜out of officeâ€™ messaging service</t>
  </si>
  <si>
    <t>http://mashe.hawksey.info/2010/05/turn-learning-microsoft-office-into-a-game-with-ribbon-hero/</t>
  </si>
  <si>
    <t>Turn Learning Microsoft Office into a Game with Ribbon Hero</t>
  </si>
  <si>
    <t>http://mashe.hawksey.info/2010/05/rsc-mp3-he-update-apr-2010-interview-with-andrew-comrie/</t>
  </si>
  <si>
    <t>RSC-MP3: HE Update: Interview with Andrew Comrie [Articulation/Progression]</t>
  </si>
  <si>
    <t>http://mashe.hawksey.info/2010/05/online-resource-gives-freshers-real-picture-of-university-life/</t>
  </si>
  <si>
    <t>Online Resource Gives Freshers Real Picture of University Life</t>
  </si>
  <si>
    <t>http://mashe.hawksey.info/2010/05/new-book-learning-with-online-and-mobile-technologies-a-student-survival-guide/</t>
  </si>
  <si>
    <t>New Book: Learning with Online and Mobile Technologies â€“ A Student Survival Guide</t>
  </si>
  <si>
    <t>http://mashe.hawksey.info/2010/05/leaders-debate-on-bbc-iplayer-with-twitter-subtitles/</t>
  </si>
  <si>
    <t>What they were saying: Leaders debate on BBC iPlayer with twitter subtitles from parliamentary candidates</t>
  </si>
  <si>
    <t>http://mashe.hawksey.info/2010/05/how-would-i-as-a-student-want-academic-innovation-to-affect-my-studies/</t>
  </si>
  <si>
    <t>How would I, as a Student, want Academic Innovation to Affect my Studies?</t>
  </si>
  <si>
    <t>http://mashe.hawksey.info/2010/05/highlights-from-free-technology-for-teachers-blog/</t>
  </si>
  <si>
    <t>Highlights from Free Technology for Teachers blog</t>
  </si>
  <si>
    <t>http://mashe.hawksey.info/2010/05/google-io-2010-keynote-day-2-android-demo-with-twitter-subtitles/</t>
  </si>
  <si>
    <t>Google I/O 2010 â€“ Keynote Day 2 Android Demo with Twitter Subtitles</t>
  </si>
  <si>
    <t>http://mashe.hawksey.info/2010/05/from-tsunami-to-swell-google-wave-now-available-for-all/</t>
  </si>
  <si>
    <t>From Tsunami to Swell: Google Wave Now Available for All</t>
  </si>
  <si>
    <t>http://mashe.hawksey.info/2010/05/3-reasons-why-not-to-buy-the-apple-ipad/</t>
  </si>
  <si>
    <t>3 reasons why not to buy the Apple iPad (and at least get an Android device (or nothing at all))</t>
  </si>
  <si>
    <t>http://mashe.hawksey.info/2010/05/10-sources-of-educational-science-games-from-free-technology-for-teachers/</t>
  </si>
  <si>
    <t>10 Sources of Educational Science Games from Free Technology for Teachers</t>
  </si>
  <si>
    <t>http://mashe.hawksey.info/2010/04/what-ive-starred-this-week-april-6-2010/</t>
  </si>
  <si>
    <t>What Iâ€™ve starred this week: April 6, 2010</t>
  </si>
  <si>
    <t>What Iâ€™ve starred this week: April 27, 2010</t>
  </si>
  <si>
    <t>http://mashe.hawksey.info/2010/04/what-ive-starred-this-week-april-20-2010/</t>
  </si>
  <si>
    <t>What Iâ€™ve starred this week: April 20, 2010</t>
  </si>
  <si>
    <t>http://mashe.hawksey.info/2010/04/what-ive-starred-this-week-april-13-2010/</t>
  </si>
  <si>
    <t>What Iâ€™ve starred this week: April 13, 2010</t>
  </si>
  <si>
    <t>Twitter subtitles on Vimeo using HTML5</t>
  </si>
  <si>
    <t>http://mashe.hawksey.info/2010/04/the-need-for-speed-tuning-up-to-keep-your-students-and-google-happy/</t>
  </si>
  <si>
    <t>The need for speed: Tuning up to keep your students (and Google) happy</t>
  </si>
  <si>
    <t>Searching the backchannel with Twitter subtitles</t>
  </si>
  <si>
    <t>http://mashe.hawksey.info/2010/04/rsc-mp3-he-update-march-2010/</t>
  </si>
  <si>
    <t>RSC-MP3: HE Update March 2010</t>
  </si>
  <si>
    <t>http://mashe.hawksey.info/2010/04/presentation-twitter-for-in-class-voting-and-more-for-estict-sig/</t>
  </si>
  <si>
    <t>Presentation: Twitter for in-class voting and more for ESTICT SIG</t>
  </si>
  <si>
    <t>JISC10 Conference Keynotes with Twitter Subtitles</t>
  </si>
  <si>
    <t>Convert time stamped data to timed-text (XML) subtitle format using Google Spreadsheet Script</t>
  </si>
  <si>
    <t>http://mashe.hawksey.info/2010/04/a-real-time-collaborative-education-with-google-docs/</t>
  </si>
  <si>
    <t>A real-time collaborative education with Google Docs</t>
  </si>
  <si>
    <t>http://mashe.hawksey.info/2010/03/your-inbox-getting-more-social-2/</t>
  </si>
  <si>
    <t>http://mashe.hawksey.info/2010/03/what-ive-starred-this-week-march-9-2010-2/</t>
  </si>
  <si>
    <t>What Iâ€™ve starred this week: March 9, 2010</t>
  </si>
  <si>
    <t>http://mashe.hawksey.info/2010/03/what-ive-starred-this-week-march-30-2010/</t>
  </si>
  <si>
    <t>What Iâ€™ve starred this week: March 30, 2010</t>
  </si>
  <si>
    <t>http://mashe.hawksey.info/2010/03/what-ive-starred-this-week-march-23-2010/</t>
  </si>
  <si>
    <t>What Iâ€™ve starred this week: March 23, 2010</t>
  </si>
  <si>
    <t>http://mashe.hawksey.info/2010/03/what-ive-starred-this-week-march-2-2010-2/</t>
  </si>
  <si>
    <t>What Iâ€™ve starred this week: March 2, 2010</t>
  </si>
  <si>
    <t>http://mashe.hawksey.info/2010/03/what-ive-starred-this-week-march-16-2010/</t>
  </si>
  <si>
    <t>What Iâ€™ve starred this week: March 16, 2010</t>
  </si>
  <si>
    <t>Using Google Apps Script for a event booking system (Spreadsheet to Calendar &amp; Site | Form to Spreadsheet, Email and possible Contacts)</t>
  </si>
  <si>
    <t>http://mashe.hawksey.info/2010/03/sfc-learning-for-all-fourth-update-report/</t>
  </si>
  <si>
    <t>SFC: Learning for All: Fourth Update Report</t>
  </si>
  <si>
    <t>RSC-MP3: HE Update Feb 2010</t>
  </si>
  <si>
    <t>http://mashe.hawksey.info/2010/03/rsc-mp3-he-update-feb-2010-interview-with-ian-hart/</t>
  </si>
  <si>
    <t>RSC-MP3: HE Update Feb 2010: Interview with Ian Hart</t>
  </si>
  <si>
    <t>http://mashe.hawksey.info/2010/03/nsse-survey-enhancement-of-student-engagement-and-high-impact-activities-aka-the-big-beasty-approach/</t>
  </si>
  <si>
    <t>NSSE Survey: Enhancement of student engagement and high impact activities (aka the big beasty approach)</t>
  </si>
  <si>
    <t>http://mashe.hawksey.info/2010/03/microsoft-office-2010-first-look-free-e-book/</t>
  </si>
  <si>
    <t>Microsoft Office 2010: First look free e-Book</t>
  </si>
  <si>
    <t>JISC RSC â€˜mashedâ€™ the BBC iPlayer</t>
  </si>
  <si>
    <t>Gordon Brownâ€™s Building Britainâ€™s Digital Future announcement with twitter subtitles</t>
  </si>
  <si>
    <t>http://mashe.hawksey.info/2010/03/google-wave-update-latest-developments-and-new-applications/</t>
  </si>
  <si>
    <t>Google Wave Update: Latest Developments and New Applications</t>
  </si>
  <si>
    <t>http://mashe.hawksey.info/2010/03/google-wave-update-latest-developments-and-new-applications-2/</t>
  </si>
  <si>
    <t>Updating a Google Calendar and Google Site from a Google Spreadsheet (the beginnings of an event booking system)</t>
  </si>
  <si>
    <t>http://mashe.hawksey.info/2010/03/google-apps-marketplace/</t>
  </si>
  <si>
    <t>Google Apps Marketplace</t>
  </si>
  <si>
    <t>http://mashe.hawksey.info/2010/03/event-joint-pdp-forumjisc-regional-centre-e-portfolio-forum-meeting-supporting-transitions-16th-march-2010-glasgow/</t>
  </si>
  <si>
    <t>Event: Joint PDP Forum/e-Portfolio Forum Meeting â€“ Supporting Transitions, 16th March 2010, Glasgow</t>
  </si>
  <si>
    <t>http://mashe.hawksey.info/2010/03/bbc-wildlife-photo-masterclass-and-ou-photo-competition/</t>
  </si>
  <si>
    <t>BBC Wildlife photo masterclass and OU photo competition</t>
  </si>
  <si>
    <t>http://mashe.hawksey.info/2010/03/adding-a-new-dimension-to-fieldwork-ted-augmented-reality-mapping-with-microsofts-bing-maps/</t>
  </si>
  <si>
    <t>Adding a New Dimension to Fieldwork: TED Augmented-reality Mapping with Microsoftâ€™s Bing Maps</t>
  </si>
  <si>
    <t>http://mashe.hawksey.info/2010/02/what-ive-starred-this-week-february-9-2010/</t>
  </si>
  <si>
    <t>What Iâ€™ve starred this week: February 9, 2010</t>
  </si>
  <si>
    <t>What Iâ€™ve starred this week: February 23, 2010</t>
  </si>
  <si>
    <t>What Iâ€™ve starred this week: February 2, 2010</t>
  </si>
  <si>
    <t>What Iâ€™ve starred this week: February 16, 2010</t>
  </si>
  <si>
    <t>Twitter powered subtitles: Creation and playback for SMIL 3.0 SMILText, *.srt and Timed Text (BBC iPlayer)</t>
  </si>
  <si>
    <t>Twitter powered subtitles for BBC iPlayer</t>
  </si>
  <si>
    <t>http://mashe.hawksey.info/2010/02/the-virtual-revolution-twitter-subtitles-for-bbc-iplayer/</t>
  </si>
  <si>
    <t>The Virtual Revolution: Twitter subtitles for BBC iPlayer</t>
  </si>
  <si>
    <t>http://mashe.hawksey.info/2010/02/scottish-universities-see-rise-in-applications/</t>
  </si>
  <si>
    <t>Scottish Universities See Rise in Applications</t>
  </si>
  <si>
    <t>http://mashe.hawksey.info/2010/02/rsc-mp3-he-update-jan-2010/</t>
  </si>
  <si>
    <t>RSC-MP3: HE Update Jan 2010</t>
  </si>
  <si>
    <t>http://mashe.hawksey.info/2010/02/rsc-mp3-he-update-jan-2010-interview-susi-peacock-e-portfolios/</t>
  </si>
  <si>
    <t>RSC-MP3: HE Update Jan 2010 â€“ Interview Susi Peacock [e-portfolios]</t>
  </si>
  <si>
    <t>http://mashe.hawksey.info/2010/02/open-university-sign-up-for-google-apps-200k-students-join-the-cloud/</t>
  </si>
  <si>
    <t>OU Signs up for Google Apps â€“ 200k Students join the Coud</t>
  </si>
  <si>
    <t>http://mashe.hawksey.info/2010/02/mobile-learning-some-resources-tools-and-statistics/</t>
  </si>
  <si>
    <t>Mobile Learning: Some resources, tools and statistics</t>
  </si>
  <si>
    <t>http://mashe.hawksey.info/2010/02/mit-star-projects-free-software-tools-and-resources-for-engineering-and-science-education/</t>
  </si>
  <si>
    <t>MIT STAR Projects â€“ Free software tools and resources for engineering and science education</t>
  </si>
  <si>
    <t>http://mashe.hawksey.info/2010/02/it-is-the-season-for-ict-strategies/</t>
  </si>
  <si>
    <t>It is the Season for ICT strategies</t>
  </si>
  <si>
    <t>http://mashe.hawksey.info/2010/02/google-reader-follow-changes-to-any-website/</t>
  </si>
  <si>
    <t>Google Reader: Follow Changes to any Website</t>
  </si>
  <si>
    <t>http://mashe.hawksey.info/2010/02/event-7th-enhancement-themes-conference-bookings-open/</t>
  </si>
  <si>
    <t>Event: 7th Enhancement Themes Conference (Bookings open)</t>
  </si>
  <si>
    <t>http://mashe.hawksey.info/2010/02/electronic-apelrpl-resources-projects-and-papers/</t>
  </si>
  <si>
    <t>Electronic APEL/RPL resources, projects and papers</t>
  </si>
  <si>
    <t>http://mashe.hawksey.info/2010/02/british-library-and-microsoft-announce-online-platform-for-collaborative-research/</t>
  </si>
  <si>
    <t>British Library and Microsoft Announce Online Platform for Collaborative Research</t>
  </si>
  <si>
    <t>http://mashe.hawksey.info/2010/01/what-ive-starred-this-week-january-5-2010/</t>
  </si>
  <si>
    <t>What Iâ€™ve starred this week: January 5, 2010</t>
  </si>
  <si>
    <t>What Iâ€™ve starred this week: January 26, 2010</t>
  </si>
  <si>
    <t>What Iâ€™ve starred this week: January 19, 2010</t>
  </si>
  <si>
    <t>http://mashe.hawksey.info/2010/01/what-ive-starred-this-week-january-12-2010/</t>
  </si>
  <si>
    <t>What Iâ€™ve starred this week: January 12, 2010</t>
  </si>
  <si>
    <t>http://mashe.hawksey.info/2010/01/web-applications-with-real-time-interaction/</t>
  </si>
  <si>
    <t>Web Applications with Real-time Interaction</t>
  </si>
  <si>
    <t>http://mashe.hawksey.info/2010/01/this-weeks-solutions-export-twitter-followers-auto-anchors-for-wordpress-and-shortening-urls-in-twitter-badges/</t>
  </si>
  <si>
    <t>This weekâ€™s solutions: export twitter followers, auto anchors for WordPress and shortening urls in twitter badges</t>
  </si>
  <si>
    <t>http://mashe.hawksey.info/2010/01/rsc-newsfeed-ebook-edition/</t>
  </si>
  <si>
    <t>RSC NewsFeed eBook Edition</t>
  </si>
  <si>
    <t>http://mashe.hawksey.info/2010/01/mashe-review-mobile-technology-mobile-connectivity/</t>
  </si>
  <si>
    <t>MASHe review: Mobile technology, mobile connectivity</t>
  </si>
  <si>
    <t>http://mashe.hawksey.info/2010/01/mashe-review-evs/</t>
  </si>
  <si>
    <t>MASHe Review: Electronic voting systems (clickers)</t>
  </si>
  <si>
    <t>http://mashe.hawksey.info/2010/01/having-phun-with-physics/</t>
  </si>
  <si>
    <t>Having Phun with physics</t>
  </si>
  <si>
    <t>http://mashe.hawksey.info/2010/01/feedbooks-pipe/</t>
  </si>
  <si>
    <t>Creating a PDF or eBook from an RSS feed (feedbooks.com)</t>
  </si>
  <si>
    <t>http://mashe.hawksey.info/2010/01/cloud-computing-study-call-for-participation/</t>
  </si>
  <si>
    <t>Cloud Computing Study â€“ Call for Participation</t>
  </si>
  <si>
    <t>http://mashe.hawksey.info/2010/01/a-real-time-education/</t>
  </si>
  <si>
    <t>A real-time education (etherpad, mindmeister and cacoo)</t>
  </si>
  <si>
    <t>http://mashe.hawksey.info/2009/12/what-ive-starred-this-week-december-8-2009/</t>
  </si>
  <si>
    <t>What Iâ€™ve starred this week: December 8, 2009</t>
  </si>
  <si>
    <t>http://mashe.hawksey.info/2009/12/what-ive-starred-this-week-december-29-2009/</t>
  </si>
  <si>
    <t>What Iâ€™ve starred this week: December 29, 2009</t>
  </si>
  <si>
    <t>http://mashe.hawksey.info/2009/12/what-ive-starred-this-week-december-22-2009/</t>
  </si>
  <si>
    <t>What Iâ€™ve starred this week: December 22, 2009</t>
  </si>
  <si>
    <t>What Iâ€™ve starred this week: December 15, 2009</t>
  </si>
  <si>
    <t>What I've starred this week: December 1, 2009</t>
  </si>
  <si>
    <t>http://mashe.hawksey.info/2009/12/rsc-mp3-he-update-nov-09/</t>
  </si>
  <si>
    <t>RSC-MP3: HE Update Nov 09</t>
  </si>
  <si>
    <t>http://mashe.hawksey.info/2009/12/rsc-mp3-he-update-nov-09-interview-ruth-whittaker/</t>
  </si>
  <si>
    <t>RSC-MP3: HE Update Nov 09 â€“ Interview Ruth Whittaker</t>
  </si>
  <si>
    <t>http://mashe.hawksey.info/2009/12/rsc-access-and-inclusion-nominated-for-edublog-award-2009/</t>
  </si>
  <si>
    <t>RSC Access and Inclusion nominated for Edublog Award 2009</t>
  </si>
  <si>
    <t>http://mashe.hawksey.info/2009/12/jisc-winter-fayre-voting-and-google-wave-prez/</t>
  </si>
  <si>
    <t>JISC Winter Fayre: Voting and Google Wave Presentations</t>
  </si>
  <si>
    <t>http://mashe.hawksey.info/2009/12/if-outlook-was-my-idea/</t>
  </si>
  <si>
    <t>If Outlook was my idea â€¦</t>
  </si>
  <si>
    <t>http://mashe.hawksey.info/2009/12/festive-fun-embed-web2-outlook2007/</t>
  </si>
  <si>
    <t>Festive fun: Embedding and interacting with web2.0 in MS Outlook 2007</t>
  </si>
  <si>
    <t>http://mashe.hawksey.info/2009/12/festive-fun-auto-tweeting-google-reader/</t>
  </si>
  <si>
    <t>Festive fun: Auto tweeting your Google Reader shared items using Yahoo Pipes and twitterfeed</t>
  </si>
  <si>
    <t>http://mashe.hawksey.info/2009/12/educational-extensions-robots-and-gadgets-for-google-wave/</t>
  </si>
  <si>
    <t>Educational Extensions (Robots and Gadgets) for Google Wave</t>
  </si>
  <si>
    <t>http://mashe.hawksey.info/2009/12/2009-edublog-awards-nominations/</t>
  </si>
  <si>
    <t>2009 Edublog Awards â€“ Nominations</t>
  </si>
  <si>
    <t>http://mashe.hawksey.info/2009/11/what-ive-starred-this-week-november-3-2009/</t>
  </si>
  <si>
    <t>What I've starred this week: November 3, 2009</t>
  </si>
  <si>
    <t>http://mashe.hawksey.info/2009/11/what-ive-starred-this-week-november-24-2009/</t>
  </si>
  <si>
    <t>What I've starred this week: November 24, 2009</t>
  </si>
  <si>
    <t>http://mashe.hawksey.info/2009/11/what-ive-starred-this-week-november-17-2009/</t>
  </si>
  <si>
    <t>What I've starred this week: November 17, 2009</t>
  </si>
  <si>
    <t>http://mashe.hawksey.info/2009/11/what-ive-starred-this-week-november-10-2009-2/</t>
  </si>
  <si>
    <t>What I've starred this week: November 10, 2009</t>
  </si>
  <si>
    <t>http://mashe.hawksey.info/2009/11/techcrunch-googles-eric-schmidt-on-magical-potential-of-mobile-cloud/</t>
  </si>
  <si>
    <t>Googleâ€™s Take On the Magical Potential Of Mobile + Cloud</t>
  </si>
  <si>
    <t>http://mashe.hawksey.info/2009/11/rsc-mp3-he-update-oct-09/</t>
  </si>
  <si>
    <t>RSC-MP3: HE Update Oct 09</t>
  </si>
  <si>
    <t>http://mashe.hawksey.info/2009/11/rsc-mp3-he-update-oct-09-interview-with-stuart-chadwick-kineo/</t>
  </si>
  <si>
    <t>RSC-MP3: HE Update Oct 09 â€“ Interview with Stuart Chadwick (Kineo)</t>
  </si>
  <si>
    <t>http://mashe.hawksey.info/2009/11/powerpoint-embedding-youtube-video/</t>
  </si>
  <si>
    <t>PowerPoint: Embedding YouTube Video</t>
  </si>
  <si>
    <t>http://mashe.hawksey.info/2009/11/oddments-from-rsc-newsfeed/</t>
  </si>
  <si>
    <t>Oddments from RSC NewsFeed</t>
  </si>
  <si>
    <t>http://mashe.hawksey.info/2009/11/moodle-wave-embedding-google-wave-into-moodle/</t>
  </si>
  <si>
    <t>Moodle Wave: Embedding Google Wave into Moodle</t>
  </si>
  <si>
    <t>http://mashe.hawksey.info/2009/11/hotseat-any-mobile-will-do/</t>
  </si>
  <si>
    <t>Hotseat: Any Mobile Will Do</t>
  </si>
  <si>
    <t>http://mashe.hawksey.info/2009/11/google-wave-101-presentations-from-scottish-vle-groups/</t>
  </si>
  <si>
    <t>Google Wave 101 (Presentations from Scottish VLE groups)</t>
  </si>
  <si>
    <t>http://mashe.hawksey.info/2009/11/enabling-micro-discussion-in-powerpoint-using-wiffiti/</t>
  </si>
  <si>
    <t>Enabling micro-discussion in PowerPoint using Wiffiti</t>
  </si>
  <si>
    <t>http://mashe.hawksey.info/2009/11/edinburgh-college-of-art-launches-its-vision-of-academic-research/</t>
  </si>
  <si>
    <t>Edinburgh College of Art Launches its â€˜Visionâ€™ of Academic Research</t>
  </si>
  <si>
    <t>http://mashe.hawksey.info/2009/11/black-wave/</t>
  </si>
  <si>
    <t>Black Wave: Embedding Google Wave (etherpad and mindmeister) into Blackboard</t>
  </si>
  <si>
    <t>http://mashe.hawksey.info/2009/11/black-wave-2/</t>
  </si>
  <si>
    <t>Black Wave 2: Blackboard Wave Integration!</t>
  </si>
  <si>
    <t>http://mashe.hawksey.info/2009/11/automatic-captions-in-youtube/</t>
  </si>
  <si>
    <t>Automatic Captions in YouTube</t>
  </si>
  <si>
    <t>http://mashe.hawksey.info/2009/11/50-educational-apps-for-the-ipod-touch/</t>
  </si>
  <si>
    <t>50 Educational Apps for the iPod Touch</t>
  </si>
  <si>
    <t>http://mashe.hawksey.info/2009/10/what-ive-starred-this-week-october-6-2009/</t>
  </si>
  <si>
    <t>What I've starred this week: October 6, 2009</t>
  </si>
  <si>
    <t>http://mashe.hawksey.info/2009/10/what-ive-starred-this-week-october-27-2009/</t>
  </si>
  <si>
    <t>What I've starred this week: October 27, 2009</t>
  </si>
  <si>
    <t>http://mashe.hawksey.info/2009/10/what-ive-starred-this-week-october-20-2009-4/</t>
  </si>
  <si>
    <t>What I've starred this week: October 20, 2009</t>
  </si>
  <si>
    <t>http://mashe.hawksey.info/2009/10/what-ive-starred-this-week-october-13-2009/</t>
  </si>
  <si>
    <t>What I've starred this week: October 13, 2009</t>
  </si>
  <si>
    <t>http://mashe.hawksey.info/2009/10/virtual-paramedic-training-honoured-by-jisc-times-higher-education-award/</t>
  </si>
  <si>
    <t>Virtual Paramedic Training Honoured by JISC Times Higher Education Award</t>
  </si>
  <si>
    <t>http://mashe.hawksey.info/2009/10/software-developer-at-uhi-wins-prize-in-jisc-mosaic-developer-competition/</t>
  </si>
  <si>
    <t>Software Developer at UHI wins prize in JISC MOSAIC Developer Competition</t>
  </si>
  <si>
    <t>http://mashe.hawksey.info/2009/10/school-of-everything/</t>
  </si>
  <si>
    <t>School of Everything</t>
  </si>
  <si>
    <t>http://mashe.hawksey.info/2009/10/rsc-mp3-he-update-sep-09/</t>
  </si>
  <si>
    <t>RSC-MP3: HE Update Sep 09</t>
  </si>
  <si>
    <t>http://mashe.hawksey.info/2009/10/rsc-mp3-he-update-sep-09-%e2%80%93-interview-review/</t>
  </si>
  <si>
    <t>RSC-MP3: HE Update Sep 09 â€“ Interview Review</t>
  </si>
  <si>
    <t>http://mashe.hawksey.info/2009/10/rsc-google-wave-phase-i-local-installation/</t>
  </si>
  <si>
    <t>RSC Google Wave Phase I: Local installation</t>
  </si>
  <si>
    <t>http://mashe.hawksey.info/2009/10/ollie-brays-free-tools-for-teachers/</t>
  </si>
  <si>
    <t>Ollie Brayâ€™s: Free Tools for Teachers</t>
  </si>
  <si>
    <t>http://mashe.hawksey.info/2009/10/moodle-cool-course-competition/</t>
  </si>
  <si>
    <t>Moodle Cool Course Competition</t>
  </si>
  <si>
    <t>http://mashe.hawksey.info/2009/10/jisc-digital-media-online-surgeries/</t>
  </si>
  <si>
    <t>JISC Digital Media Online Surgeries</t>
  </si>
  <si>
    <t>http://mashe.hawksey.info/2009/10/jisc-celebrates-15-years-of-open-access/</t>
  </si>
  <si>
    <t>JISC Celebrates 15 years of Open Access</t>
  </si>
  <si>
    <t>http://mashe.hawksey.info/2009/10/international-university-of-the-people/</t>
  </si>
  <si>
    <t>International University of the People</t>
  </si>
  <si>
    <t>http://mashe.hawksey.info/2009/10/integrating-twitter-voting-into-powerpoint/</t>
  </si>
  <si>
    <t>Integrating twitter voting and feedback into PowerPoint</t>
  </si>
  <si>
    <t>http://mashe.hawksey.info/2009/10/integrating-twitter-voting-and-feedback-into-powerpoint/</t>
  </si>
  <si>
    <t>http://mashe.hawksey.info/2009/10/he-oddments-from-rsc-newsfeed/</t>
  </si>
  <si>
    <t>HE oddments from RSC NewsFeed</t>
  </si>
  <si>
    <t>http://mashe.hawksey.info/2009/10/event-scottish-e-portfolio-forum-3rd-december-2009/</t>
  </si>
  <si>
    <t>Event: Scottish e-Portfolio Forum, 3rd December 2009</t>
  </si>
  <si>
    <t>http://mashe.hawksey.info/2009/10/educational-firefox-extensions-juice/</t>
  </si>
  <si>
    <t>Educational Firefox Extensions â€“ Juice</t>
  </si>
  <si>
    <t>http://mashe.hawksey.info/2009/10/educational-firefox-extensions-juice-2/</t>
  </si>
  <si>
    <t>http://mashe.hawksey.info/2009/10/100-must-read-blog-posts-on-the-future-of-learning/</t>
  </si>
  <si>
    <t>100 Must-Read Blog Posts on the Future of Learning</t>
  </si>
  <si>
    <t>http://mashe.hawksey.info/2009/09/what-ive-starred-this-week-september-8-2009/</t>
  </si>
  <si>
    <t>What I've starred this week: September 8, 2009</t>
  </si>
  <si>
    <t>http://mashe.hawksey.info/2009/09/what-ive-starred-this-week-september-29-2009/</t>
  </si>
  <si>
    <t>What I've starred this week: September 29, 2009</t>
  </si>
  <si>
    <t>http://mashe.hawksey.info/2009/09/what-ive-starred-this-week-september-22-2009/</t>
  </si>
  <si>
    <t>What I've starred this week: September 22, 2009</t>
  </si>
  <si>
    <t>http://mashe.hawksey.info/2009/09/what-ive-starred-this-week-september-15-2009/</t>
  </si>
  <si>
    <t>What I've starred this week: September 15, 2009</t>
  </si>
  <si>
    <t>http://mashe.hawksey.info/2009/09/what-ive-starred-this-week-september-1-2009/</t>
  </si>
  <si>
    <t>What I've starred this week: September 1, 2009</t>
  </si>
  <si>
    <t>http://mashe.hawksey.info/2009/09/twevs/</t>
  </si>
  <si>
    <t>Electronic voting and interactive lectures using twitter (TwEVS)</t>
  </si>
  <si>
    <t>http://mashe.hawksey.info/2009/09/twevs-presentation/</t>
  </si>
  <si>
    <t>TwEVS â€“ Presentation (using twitter for electronic voting)</t>
  </si>
  <si>
    <t>http://mashe.hawksey.info/2009/09/mashe-100th-post-electronic-voting-interactive-lectures-using-twitter-twevs/</t>
  </si>
  <si>
    <t>MASHe 100th post: Electronic Voting &amp; Interactive Lectures using Twitter (TwEVS)</t>
  </si>
  <si>
    <t>http://mashe.hawksey.info/2009/09/altc2009-mobile-technology/</t>
  </si>
  <si>
    <t>ALT-C 2009 I: Mobile technology â€“ proximity push and voting/polling on Android</t>
  </si>
  <si>
    <t>http://mashe.hawksey.info/2009/09/altc2009-audio-feedback/</t>
  </si>
  <si>
    <t>ALT-C 2009 II: Audio and screen visual feedback to support student learning (and research methodologies)</t>
  </si>
  <si>
    <t>http://mashe.hawksey.info/2009/08/what-ive-starred-this-week-august-4-2009/</t>
  </si>
  <si>
    <t>What Iâ€™ve starred this week: August 4, 2009</t>
  </si>
  <si>
    <t>http://mashe.hawksey.info/2009/08/what-ive-starred-this-week-august-25-2009/</t>
  </si>
  <si>
    <t>What I've starred this week: August 25, 2009</t>
  </si>
  <si>
    <t>http://mashe.hawksey.info/2009/08/what-ive-starred-this-week-august-18-2009/</t>
  </si>
  <si>
    <t>What I've starred this week: August 18, 2009</t>
  </si>
  <si>
    <t>http://mashe.hawksey.info/2009/08/what-ive-starred-this-week-august-11-2009/</t>
  </si>
  <si>
    <t>What I've starred this week: August 11, 2009</t>
  </si>
  <si>
    <t>Twitter + voting/polling + Yahoo Pipes = TwEVS (The Making Of)</t>
  </si>
  <si>
    <t>Paper: Identifying Middlewares for Mashup Personal Learning Environments</t>
  </si>
  <si>
    <t>http://mashe.hawksey.info/2009/08/national-unsatisfied-student-survey-2009-the-scottish-picture/</t>
  </si>
  <si>
    <t>National (Unsatisfied) Student Survey 2009 â€“ The Scottish Picture</t>
  </si>
  <si>
    <t>http://mashe.hawksey.info/2009/08/android-mobile-os-pandoras-box-of-accessibility-opportunities/</t>
  </si>
  <si>
    <t>Android Mobile OS: Pandoraâ€™s box of accessibility opportunities</t>
  </si>
  <si>
    <t>http://mashe.hawksey.info/2009/07/what-ive-starred-this-week-july-28-2009/</t>
  </si>
  <si>
    <t>What Iâ€™ve starred this week: July 28, 2009</t>
  </si>
  <si>
    <t>http://mashe.hawksey.info/2009/07/what-ive-starred-this-week-july-21-2009/</t>
  </si>
  <si>
    <t>What Iâ€™ve starred this week: July 21, 2009</t>
  </si>
  <si>
    <t>http://mashe.hawksey.info/2009/07/what-ive-starred-this-week-july-14-2009/</t>
  </si>
  <si>
    <t>What Iâ€™ve starred this week: July 14, 2009</t>
  </si>
  <si>
    <t>http://mashe.hawksey.info/2009/07/twitter-integration-for-marketing-higher-education/</t>
  </si>
  <si>
    <t>Twitter integration for marketing higher education</t>
  </si>
  <si>
    <t>http://mashe.hawksey.info/2009/07/the-future-of-higher-education-in-the-edgeless-university/</t>
  </si>
  <si>
    <t>The future of higher education in the edgeless university</t>
  </si>
  <si>
    <t>http://mashe.hawksey.info/2009/07/google-wave-in-education/</t>
  </si>
  <si>
    <t>Google Wave â€“ Opportunities for communication, collaboration and social learning in education</t>
  </si>
  <si>
    <t>http://mashe.hawksey.info/2009/07/free-event-freedom-of-information-whats-in-it-for-researchers/</t>
  </si>
  <si>
    <t>Free Events: Green IT, Freedom of Information for Researchers and e-Assessment Scotland 2009</t>
  </si>
  <si>
    <t>http://mashe.hawksey.info/2009/07/15-old-media-experts-intelligent-filters/</t>
  </si>
  <si>
    <t>15-year-old media experts, twitter and intelligent filters</t>
  </si>
  <si>
    <t>http://mashe.hawksey.info/2009/06/what-ive-starred-this-week-june-9-2009/</t>
  </si>
  <si>
    <t>What Iâ€™ve starred this week: June 9, 2009</t>
  </si>
  <si>
    <t>What Iâ€™ve starred this week: June 30, 2009</t>
  </si>
  <si>
    <t>http://mashe.hawksey.info/2009/06/what-ive-starred-this-week-june-23-2009/</t>
  </si>
  <si>
    <t>What Iâ€™ve starred this week: June 23, 2009</t>
  </si>
  <si>
    <t>What Iâ€™ve starred this week: June 2, 2009</t>
  </si>
  <si>
    <t>http://mashe.hawksey.info/2009/06/web-20-technologies-for-learning-overview-guidelines-and-policy-advice/</t>
  </si>
  <si>
    <t>Web 2.0 &amp;  Learning: Overview, Guidelines &amp; Policy Advice</t>
  </si>
  <si>
    <t>http://mashe.hawksey.info/2009/06/rsc-mp3-he-update-may-09/</t>
  </si>
  <si>
    <t>RSC-MP3: HE Update May 09</t>
  </si>
  <si>
    <t>http://mashe.hawksey.info/2009/06/rsc-mp3-he-update-may-09-%e2%80%93-interview-with-tomaz-lasic/</t>
  </si>
  <si>
    <t>RSC-MP3: HE Update May 09 â€“ Interview with Tomaz Lasic</t>
  </si>
  <si>
    <t>http://mashe.hawksey.info/2009/06/creating-student-video-feedback-using-screentoaster/</t>
  </si>
  <si>
    <t>Creating Student Video Feedback Using ScreenToaster</t>
  </si>
  <si>
    <t>http://mashe.hawksey.info/2009/05/which-netbook-now/</t>
  </si>
  <si>
    <t>Ultra mobile, ultra cheap â€“ Which netbook now?</t>
  </si>
  <si>
    <t>http://mashe.hawksey.info/2009/05/what-ive-starred-this-week-may-6-2009/</t>
  </si>
  <si>
    <t>What I've 'starred' this week â€“ May 6, 2009</t>
  </si>
  <si>
    <t>http://mashe.hawksey.info/2009/05/what-ive-starred-this-week-may-26-2009/</t>
  </si>
  <si>
    <t>What Iâ€™ve 'starred' this week â€“ May 26, 2009</t>
  </si>
  <si>
    <t>What Iâ€™ve 'starred' this week â€“ May 19, 2009</t>
  </si>
  <si>
    <t>http://mashe.hawksey.info/2009/05/what-ive-%e2%80%99starred%e2%80%99-this-week-may-12-2009/</t>
  </si>
  <si>
    <t>What Iâ€™ve â€™starredâ€™ this week â€“ May 12, 2009</t>
  </si>
  <si>
    <t>http://mashe.hawksey.info/2009/05/ultra-mobile-ultra-cheap-student-netbooks/</t>
  </si>
  <si>
    <t>Ultra Mobile, Ultra Cheap â€“ Student Netbooks</t>
  </si>
  <si>
    <t>http://mashe.hawksey.info/2009/05/student-audio-feedback-what-why-and-how/</t>
  </si>
  <si>
    <t>Student Audio Feedback: What, why and how</t>
  </si>
  <si>
    <t>RSC-MP3: HE Update Apr 09</t>
  </si>
  <si>
    <t>http://mashe.hawksey.info/2009/05/rsc-mp3-he-update-apr-09-interview-with-emma-purnell/</t>
  </si>
  <si>
    <t>RSC-MP3: HE Update Apr 09 â€“ Interview with Emma Purnell</t>
  </si>
  <si>
    <t>http://mashe.hawksey.info/2009/05/he-in-a-web-20-world-report/</t>
  </si>
  <si>
    <t>HE in a Web 2.0 World Report</t>
  </si>
  <si>
    <t>http://mashe.hawksey.info/2009/05/generating-student-video-feedback-using-screentoaster/</t>
  </si>
  <si>
    <t>Generating Student Video Feedback using ScreenToaster</t>
  </si>
  <si>
    <t>http://mashe.hawksey.info/2009/05/evernote-technologies-for-teaching-and-learning-from-purdue-university-6/</t>
  </si>
  <si>
    <t>Evernote â€“ Technologies for Teaching and Learning from Purdue University</t>
  </si>
  <si>
    <t>http://mashe.hawksey.info/2009/05/edison-making-your-pc-greener/</t>
  </si>
  <si>
    <t>Edison: Making your PC Greener</t>
  </si>
  <si>
    <t>http://mashe.hawksey.info/2009/05/audio-feedback/</t>
  </si>
  <si>
    <t>Audio Feedback</t>
  </si>
  <si>
    <t>http://mashe.hawksey.info/2009/04/ywriter5-creative-writing-word-processor/</t>
  </si>
  <si>
    <t>yWriter5 â€“ Creative Writing Word Processor</t>
  </si>
  <si>
    <t>http://mashe.hawksey.info/2009/04/what-ive-starred-this-week-april-28-2009/</t>
  </si>
  <si>
    <t>What I've 'starred' this week â€“ April 28, 2009</t>
  </si>
  <si>
    <t>http://mashe.hawksey.info/2009/04/what-ive-starred-this-week-april-21-2009/</t>
  </si>
  <si>
    <t>What I've 'starred' this week â€“ April 21, 2009</t>
  </si>
  <si>
    <t>http://mashe.hawksey.info/2009/04/what-ive-starred-this-week-april-14-2009/</t>
  </si>
  <si>
    <t>What I've 'starred' this week â€“ April 14, 2009</t>
  </si>
  <si>
    <t>http://mashe.hawksey.info/2009/04/wallwisher-free-online-noticeboard/</t>
  </si>
  <si>
    <t>WallWisher â€“ Free Online Noticeboard</t>
  </si>
  <si>
    <t>http://mashe.hawksey.info/2009/04/visible-body-free-resource-to-view-human-anatomy-in-3d/</t>
  </si>
  <si>
    <t>Visible Body â€“ Human Anatomy Online in 3D</t>
  </si>
  <si>
    <t>http://mashe.hawksey.info/2009/04/rsc-mp3-he-update-mar-09-%e2%80%93-interview-with-carol-bailey/</t>
  </si>
  <si>
    <t>RSC-MP3: HE Update Mar 09 â€“ Interview with Carol Bailey</t>
  </si>
  <si>
    <t>http://mashe.hawksey.info/2009/04/rsc-mp3-he-update-feb-09/</t>
  </si>
  <si>
    <t>RSC-MP3: HE Update Mar â€™09</t>
  </si>
  <si>
    <t>http://mashe.hawksey.info/2009/04/online-resource-for-hospitality-students/</t>
  </si>
  <si>
    <t>Online Resource for Hospitality Students</t>
  </si>
  <si>
    <t>http://mashe.hawksey.info/2009/04/microsofts-vision-of-technology-in-higher-education/</t>
  </si>
  <si>
    <t>Microsoftâ€™s vision of technology in higher education</t>
  </si>
  <si>
    <t>http://mashe.hawksey.info/2009/04/hefces-framework-for-enhancing-learning-and-teaching-through-the-use-of-technology/</t>
  </si>
  <si>
    <t>HEFCEâ€™s framework for enhancing learning and teaching through the use of technology</t>
  </si>
  <si>
    <t>http://mashe.hawksey.info/2009/04/evernote-personal-eportfolio-for-students/</t>
  </si>
  <si>
    <t>Evernote â€“ a personal e-portfolio solution for students?</t>
  </si>
  <si>
    <t>http://mashe.hawksey.info/2009/04/event-podcasting-for-pedagogic-purposes-glasgow-caledonian-university-7th-may-2009/</t>
  </si>
  <si>
    <t>Podcasting for Pedagogic Purposes</t>
  </si>
  <si>
    <t>http://mashe.hawksey.info/2009/04/eduapps-portable-applications-in-your-pocket/</t>
  </si>
  <si>
    <t>EduApps â€“ Portable applications in your pocket</t>
  </si>
  <si>
    <t>http://mashe.hawksey.info/2009/03/what-ive-starred-this-week-march-31-2009/</t>
  </si>
  <si>
    <t>What I've 'starred' this week â€“ March 31, 2009</t>
  </si>
  <si>
    <t>http://mashe.hawksey.info/2009/03/what-ive-starred-this-week-march-3-2009/</t>
  </si>
  <si>
    <t>What I've 'starred' this week â€“ March 3, 2009</t>
  </si>
  <si>
    <t>http://mashe.hawksey.info/2009/03/what-ive-starred-this-week-march-24-2009/</t>
  </si>
  <si>
    <t>What I've 'starred' this week â€“ March 24, 2009</t>
  </si>
  <si>
    <t>http://mashe.hawksey.info/2009/03/what-ive-starred-this-week-march-17-2009/</t>
  </si>
  <si>
    <t>What I've 'starred' this week â€“ March 17, 2009</t>
  </si>
  <si>
    <t>What I've 'starred' this week â€“ March 10, 2009</t>
  </si>
  <si>
    <t>http://mashe.hawksey.info/2009/03/robotprog-learn-programming-and-have-fun/</t>
  </si>
  <si>
    <t>RobotProg â€“ Learn Programming and have Fun</t>
  </si>
  <si>
    <t>http://mashe.hawksey.info/2009/03/microsoft-freebies/</t>
  </si>
  <si>
    <t>Microsoft Freebies</t>
  </si>
  <si>
    <t>http://mashe.hawksey.info/2009/03/green-it-tips-for-using-less-paper-and-toner/</t>
  </si>
  <si>
    <t>Green IT â€“ Tips for Using Less Paper and Toner</t>
  </si>
  <si>
    <t>http://mashe.hawksey.info/2009/03/enhancement-themes/</t>
  </si>
  <si>
    <t>Enhancement Themes!!!</t>
  </si>
  <si>
    <t>http://mashe.hawksey.info/2009/03/bbc-launches-virtual-college-of-journalism/</t>
  </si>
  <si>
    <t>BBC Launches Virtual College of Journalism</t>
  </si>
  <si>
    <t>http://mashe.hawksey.info/2009/03/animation-instructional-technology-100-years/</t>
  </si>
  <si>
    <t>Animation â€“ Instructional technology â€“ 100 years</t>
  </si>
  <si>
    <t>http://mashe.hawksey.info/2009/02/what-ive-starred-this-week-february-3-2009/</t>
  </si>
  <si>
    <t>What I've 'starred' this week â€“ February 3, 2009</t>
  </si>
  <si>
    <t>http://mashe.hawksey.info/2009/02/what-ive-starred-this-week-february-24-2009/</t>
  </si>
  <si>
    <t>What I've 'starred' this week â€“ February 24, 2009</t>
  </si>
  <si>
    <t>http://mashe.hawksey.info/2009/02/what-ive-starred-this-week-february-17-2009/</t>
  </si>
  <si>
    <t>What I've 'starred' this week â€“ February 17, 2009</t>
  </si>
  <si>
    <t>http://mashe.hawksey.info/2009/02/what-ive-starred-this-week-february-10-2009/</t>
  </si>
  <si>
    <t>What I've 'starred' this week â€“ February 10, 2009</t>
  </si>
  <si>
    <t>http://mashe.hawksey.info/2009/02/using-tokbox-for-live-and-recorded-video-feedback/</t>
  </si>
  <si>
    <t>Using Tokbox for Live and Recorded Video Feedback</t>
  </si>
  <si>
    <t>http://mashe.hawksey.info/2009/02/using-google-talk-for-audio-feedback/</t>
  </si>
  <si>
    <t>Using Google Talk for Audio Feedback</t>
  </si>
  <si>
    <t>http://mashe.hawksey.info/2009/02/thebox-project-programme-and-portfolio-management-resources-from-jisc-infonet/</t>
  </si>
  <si>
    <t>theBox: Project, programme and portfolio management resources from JISC infoNet</t>
  </si>
  <si>
    <t>http://mashe.hawksey.info/2009/02/solve-elec-25-free-electronics-circuit-analysis-software/</t>
  </si>
  <si>
    <t>Solve Elec 2.5: Free electronics circuit analysis software</t>
  </si>
  <si>
    <t>http://mashe.hawksey.info/2009/02/rsc-mp3-he-update-jan-09/</t>
  </si>
  <si>
    <t>RSC-MP3: HE Update Jan â€™09</t>
  </si>
  <si>
    <t>http://mashe.hawksey.info/2009/02/rsc-mp3-he-update-jan-09-interview-with-steve-sawbridge/</t>
  </si>
  <si>
    <t>RSC-MP3: HE Update Jan 09 â€“ Interview with Steve Sawbridge</t>
  </si>
  <si>
    <t>http://mashe.hawksey.info/2009/02/rsc-mp3-he-update-feb-%e2%80%9809/</t>
  </si>
  <si>
    <t>RSC-MP3: HE Update Feb â€˜09</t>
  </si>
  <si>
    <t>http://mashe.hawksey.info/2009/02/rsc-mp3-he-update-feb-%e2%80%9809-%e2%80%93-interview-with-terry-mayes/</t>
  </si>
  <si>
    <t>RSC-MP3: HE Update Feb â€˜09 â€“ Interview with Terry Mayes</t>
  </si>
  <si>
    <t>http://mashe.hawksey.info/2009/02/free-sms-alerts-to-students/</t>
  </si>
  <si>
    <t>Free SMS alerts to students</t>
  </si>
  <si>
    <t>http://mashe.hawksey.info/2009/02/animation-history-of-the-internet/</t>
  </si>
  <si>
    <t>Animation: History of the Internet</t>
  </si>
  <si>
    <t>http://mashe.hawksey.info/2009/02/3rd-party-twitter-apps-for-education-sms-broadcast/</t>
  </si>
  <si>
    <t>3rd party twitter apps for education â€“ SMS broadcast</t>
  </si>
  <si>
    <t>http://mashe.hawksey.info/2009/01/what-ive-starred-this-week-january-5-2009/</t>
  </si>
  <si>
    <t>What I've 'starred' this week â€“ January 5, 2009</t>
  </si>
  <si>
    <t>http://mashe.hawksey.info/2009/01/what-ive-starred-this-week-january-27-2009/</t>
  </si>
  <si>
    <t>What I've 'starred' this week â€“ January 27, 2009</t>
  </si>
  <si>
    <t>What I've 'starred' this week â€“ January 19, 2009</t>
  </si>
  <si>
    <t>http://mashe.hawksey.info/2009/01/what-ive-starred-this-week-january-12-2009/</t>
  </si>
  <si>
    <t>What I've 'starred' this week â€“ January 12, 2009</t>
  </si>
  <si>
    <t>http://mashe.hawksey.info/2009/01/twitter-in-higher-education/</t>
  </si>
  <si>
    <t>Twitter in higher education</t>
  </si>
  <si>
    <t>http://mashe.hawksey.info/2009/01/2009-the-year-of-the-api/</t>
  </si>
  <si>
    <t>2009 â€“ the year of the API</t>
  </si>
  <si>
    <t>http://mashe.hawksey.info/2008/12/what-ive-starred-this-week-december-28-2008/</t>
  </si>
  <si>
    <t>What I've 'starred' this week â€“ December 28, 2008</t>
  </si>
  <si>
    <t>http://mashe.hawksey.info/2008/12/what-ive-starred-this-week-december-20-2008/</t>
  </si>
  <si>
    <t>What I've 'starred' this week â€“ December 20, 2008</t>
  </si>
  <si>
    <t>What I've 'starred' this week â€“ December 12, 2008</t>
  </si>
  <si>
    <t>http://mashe.hawksey.info/2008/12/sage-on-the-stage-20-beyond-the-classroom/</t>
  </si>
  <si>
    <t>Sage on the stage 2.0 â€“ beyond the classroom</t>
  </si>
  <si>
    <t>http://mashe.hawksey.info/2008/12/report-a-review-of-current-and-developing-international-practice-in-the-use-of-social-networking-web-20-in-higher-education/</t>
  </si>
  <si>
    <t>Report: Using Social Networking (Web 2.0) in HE</t>
  </si>
  <si>
    <t>http://mashe.hawksey.info/2008/12/panopto-free-lecture-capture-system/</t>
  </si>
  <si>
    <t>Panopto â€“ Free Lecture Capture System</t>
  </si>
  <si>
    <t>http://mashe.hawksey.info/2008/12/google-lets-you-go-social/</t>
  </si>
  <si>
    <t>Google Lets You Go Social</t>
  </si>
  <si>
    <t>http://mashe.hawksey.info/2008/12/free-workshop-how-can-e-portfolios-support-21st-century-learning/</t>
  </si>
  <si>
    <t>Free Workshop: How Can e-Portfolios Support 21st Century Learning?</t>
  </si>
  <si>
    <t>http://mashe.hawksey.info/2008/12/feeling-nostalgic-the-gallery-of-historical-it-hardware/</t>
  </si>
  <si>
    <t>Feeling Nostalgic: The Gallery of Historical IT Hardware</t>
  </si>
  <si>
    <t>http://mashe.hawksey.info/2008/12/diy-a-wi-fi-student-response-system/</t>
  </si>
  <si>
    <t>DIY: A wi-fi student response system</t>
  </si>
  <si>
    <t>http://mashe.hawksey.info/2008/12/digital-student/</t>
  </si>
  <si>
    <t>Digital Student â€“ More than Web 2.0</t>
  </si>
  <si>
    <t>http://mashe.hawksey.info/2008/11/which-netbook2/</t>
  </si>
  <si>
    <t>Which netbook? Ultra Mobile Computing Buyers Guide</t>
  </si>
  <si>
    <t>http://mashe.hawksey.info/2008/11/times-higher-education-feature-on-academic-blogging/</t>
  </si>
  <si>
    <t>Times Higher Education Feature on Academic Blogging</t>
  </si>
  <si>
    <t>http://mashe.hawksey.info/2008/11/preview-demo/</t>
  </si>
  <si>
    <t>PREVIEW â€“ Clinical problem based learning in Second Life</t>
  </si>
  <si>
    <t>http://mashe.hawksey.info/2008/11/opening-up-of-educational-resources-in-higher-education/</t>
  </si>
  <si>
    <t>Opening up Educational Resources in HE</t>
  </si>
  <si>
    <t>http://mashe.hawksey.info/2008/11/open-educational-resources-cetis-briefing-paper/</t>
  </si>
  <si>
    <t>Open Educational Resources â€“ CETIS Briefing Paper</t>
  </si>
  <si>
    <t>http://mashe.hawksey.info/2008/11/only-got-a-minute-foreign-language-podcasts/</t>
  </si>
  <si>
    <t>Only got a Minute? Foreign Language Podcasts</t>
  </si>
  <si>
    <t>http://mashe.hawksey.info/2008/11/mobile-internet-mobile-life-mobile-learning/</t>
  </si>
  <si>
    <t>Mobile Internet, Mobile Life, Mobile Learning</t>
  </si>
  <si>
    <t>http://mashe.hawksey.info/2008/11/liveweb-insert-and-view-web-pages-in-powerpoint-in-real-time/</t>
  </si>
  <si>
    <t>LiveWeb â€“ Insert and View Web Pages in PowerPoint in Real-time</t>
  </si>
  <si>
    <t>http://mashe.hawksey.info/2008/11/higher-education-academy-scotland-october-newsletter/</t>
  </si>
  <si>
    <t>Higher Education Academy Scotland â€“ October Newsletter</t>
  </si>
  <si>
    <t>http://mashe.hawksey.info/2008/11/bbc-a-video-guide-for-blogging-for-beginners/</t>
  </si>
  <si>
    <t>BBC â€“ A Video Guide to Blogging for Beginners</t>
  </si>
  <si>
    <t>http://mashe.hawksey.info/2008/10/wikivet-veterinary-curriculum-online/</t>
  </si>
  <si>
    <t>WikiVet â€“ Veterinary curriculum online</t>
  </si>
  <si>
    <t>http://mashe.hawksey.info/2008/10/future-of-higher-education/</t>
  </si>
  <si>
    <t>New Report â€“ The future of higher education: How technology will shape learning</t>
  </si>
  <si>
    <t>http://mashe.hawksey.info/2008/10/evernote-notetaking-in-the-21st-century/</t>
  </si>
  <si>
    <t>Evernote â€“ Notetaking in the 21st Century</t>
  </si>
  <si>
    <t>http://mashe.hawksey.info/2008/10/directory-of-learning-professionals-on-twitter/</t>
  </si>
  <si>
    <t>Directory of Learning Professionals on Twitter</t>
  </si>
  <si>
    <t>http://mashe.hawksey.info/2008/09/which-netbook/</t>
  </si>
  <si>
    <t>Ultra mobile, ultra cheap â€“ Netbooks</t>
  </si>
  <si>
    <t>http://mashe.hawksey.info/2008/09/useful-data-for-physics-and-chemistry-students/</t>
  </si>
  <si>
    <t>Useful data for physics and chemistry students</t>
  </si>
  <si>
    <t>http://mashe.hawksey.info/2008/09/ucisa-survey-technology-enhanced-learning-for-higher-education-in-the-uk/</t>
  </si>
  <si>
    <t>UCISA Survey: Technology Enhanced Learning For Higher Education in the UK</t>
  </si>
  <si>
    <t>http://mashe.hawksey.info/2008/09/the-week-in-higher-education-week-37/</t>
  </si>
  <si>
    <t>The week in Higher Education (Week 37)</t>
  </si>
  <si>
    <t>http://mashe.hawksey.info/2008/09/the-week-in-higher-education-week-36/</t>
  </si>
  <si>
    <t>The week in Higher Education (Week 36)</t>
  </si>
  <si>
    <t>http://mashe.hawksey.info/2008/09/stop-email-overload-using-wikis-blogs-and-instant-messaging/</t>
  </si>
  <si>
    <t>Stop Email Overload Using Wikis, Blogs, and Instant Messaging</t>
  </si>
  <si>
    <t>http://mashe.hawksey.info/2008/09/plexing-your-muscles-with-powerpoint-2007/</t>
  </si>
  <si>
    <t>Plexing your Muscles with PowerPoint 2007</t>
  </si>
  <si>
    <t>http://mashe.hawksey.info/2008/09/photosynth-competition/</t>
  </si>
  <si>
    <t>Photosynth Competition!</t>
  </si>
  <si>
    <t>http://mashe.hawksey.info/2008/09/mobile-broadband/</t>
  </si>
  <si>
    <t>I donâ€™t need your network, Iâ€™ve got Mobile Broadband</t>
  </si>
  <si>
    <t>http://mashe.hawksey.info/2008/09/google-gaudi-audio-indexing-and-searching/</t>
  </si>
  <si>
    <t>Google Gaudi â€“ Audio Indexing of Video</t>
  </si>
  <si>
    <t>http://mashe.hawksey.info/2008/09/edmodo-microblogging-for-teachers-and-students/</t>
  </si>
  <si>
    <t>Edmodo: Microblogging for teachers and students</t>
  </si>
  <si>
    <t>http://mashe.hawksey.info/2008/09/do-virtual-worlds-have-a-place-in-education/</t>
  </si>
  <si>
    <t>Do Virtual Worlds have a Place in Education?</t>
  </si>
  <si>
    <t>http://mashe.hawksey.info/2008/07/uhi-granted-degree-awarding-powers/</t>
  </si>
  <si>
    <t>UHI granted degree awarding powers</t>
  </si>
  <si>
    <t>Twitter Ye! Twitter Ye! Keep your students informed with free SMS text message broadcasts!</t>
  </si>
  <si>
    <t>http://mashe.hawksey.info/2008/07/the-scottish-agricultural-college-becomes-scotlands-newest-higher-education-institution/</t>
  </si>
  <si>
    <t>The Scottish Agricultural College becomes Scotlandâ€™s Newest Higher Education Institution</t>
  </si>
  <si>
    <t>http://mashe.hawksey.info/2008/07/sociallearn-the-future-of-higher-education/</t>
  </si>
  <si>
    <t>SocialLearn: the future of higher education?</t>
  </si>
  <si>
    <t>http://mashe.hawksey.info/2008/07/searchable-opencourseware-ocw-and-open-educational-resources-oer/</t>
  </si>
  <si>
    <t>250 OpenCourseWare (OCW) and Open Educational Resources (OER) sites searched from 1 page</t>
  </si>
  <si>
    <t>http://mashe.hawksey.info/2008/07/demonstration-of-sociallearn/</t>
  </si>
  <si>
    <t>Demonstration of SocialLearn</t>
  </si>
  <si>
    <t>University lectures on iTunes</t>
  </si>
  <si>
    <t>http://mashe.hawksey.info/2008/06/scottish-higher-education-probably-the-best-higher-education-in-the-world/</t>
  </si>
  <si>
    <t>Scottish Higher Education: Probably the best higher education in the world?</t>
  </si>
  <si>
    <t>http://mashe.hawksey.info/2008/06/new-rsc-ne-scotland-blog-mashe/</t>
  </si>
  <si>
    <t>New RSC N&amp;E Scotland Blog â€“ MASHe</t>
  </si>
  <si>
    <t>http://mashe.hawksey.info/2008/06/jisc-infonet-learning-space-design-photostream/</t>
  </si>
  <si>
    <t>JISC infoNet Learning Space Design Photostream</t>
  </si>
  <si>
    <t>http://mashe.hawksey.info/2008/06/he-in-fe-april-2008/</t>
  </si>
  <si>
    <t>HE in FE</t>
  </si>
  <si>
    <t>http://mashe.hawksey.info/2008/06/generating-charts-from-accessible-data-tables-using-the-google-charts-api/</t>
  </si>
  <si>
    <t>Generating charts from accessible data tables using the Google Charts API</t>
  </si>
  <si>
    <t>http://mashe.hawksey.info/2008/06/cmalt-accreditation-workshop-series/</t>
  </si>
  <si>
    <t>CMALT Accreditation Workshop Series</t>
  </si>
  <si>
    <t>http://mashe.hawksey.info/2008/06/call-for-papers-sfeu-next-practice-and-innovation-conference-2008/</t>
  </si>
  <si>
    <t>Call for papers: SFEU Next Practice and Innovation Conference 2008</t>
  </si>
  <si>
    <t>http://mashe.hawksey.info/2008/06/becta-technology-newsletter/</t>
  </si>
  <si>
    <t>Becta Technology Newsletter</t>
  </si>
  <si>
    <t>http://mashe.hawksey.info/2008/06/becta-handheld-learning-conference-2008/</t>
  </si>
  <si>
    <t>Becta â€“ Handheld Learning Conference 2008</t>
  </si>
  <si>
    <t>http://mashe.hawksey.info/2008/06/award-winning-peer-assessment-webpa/</t>
  </si>
  <si>
    <t>Award Winning Peer Assessment: WebPA</t>
  </si>
  <si>
    <t>http://mashe.hawksey.info/2008/06/accessapps-portable-assistive-software/</t>
  </si>
  <si>
    <t>AccessApps â€“ Portable assistive software</t>
  </si>
  <si>
    <t>http://mashe.hawksey.info/2008/06/a-mornings-learning-google-alert-edtechie-he20-sociallearn-ads-fund-he-visual-gadgets/</t>
  </si>
  <si>
    <t>A morningâ€™s learning: Google Alert -&gt; EdTechie -&gt; [HE2.0 -&gt; SocialLearn] &amp; [Ads fund HE -&gt; Visual Gadgets]</t>
  </si>
  <si>
    <t>http://mashe.hawksey.info/2008/06/21st-centrury-lecturer-more-admin-than-teaching/</t>
  </si>
  <si>
    <t>21st centrury lecturer â€“ more admin than teaching</t>
  </si>
  <si>
    <t>http://mashe.hawksey.info/2008/05/the-sunday-times-scots-universities-skew-policy-to-aid-poor/</t>
  </si>
  <si>
    <t>The Sunday Times: Scots universities skew policy to aid poor</t>
  </si>
  <si>
    <t>http://mashe.hawksey.info/2008/05/the-beginning/</t>
  </si>
  <si>
    <t>The beginning</t>
  </si>
  <si>
    <t>http://mashe.hawksey.info/2008/05/learning-space-design-build-it-and-they-will-come-get-it-right-and-more-will-follow/</t>
  </si>
  <si>
    <t>Learning Space Design: Build it and they will come, get it Right and more will Follow</t>
  </si>
  <si>
    <t>http://mashe.hawksey.info/2008/05/how-environmentally-sustainable-is-your-ict/</t>
  </si>
  <si>
    <t>How Environmentally Sustainable is your ICT?</t>
  </si>
  <si>
    <t>http://mashe.hawksey.info/2008/05/emerging-technologies-for-learning/</t>
  </si>
  <si>
    <t>Emerging Technologies for Learning</t>
  </si>
  <si>
    <t>http://blog.ouseful.info/2011/09/05/several-million-up-for-grabs-in-jisc-course-data-call-on-the-other-hand/</t>
  </si>
  <si>
    <t>Several Million Up for Grabs in JISC â€˜Course Dataâ€™ Call. On the Other Handâ€¦</t>
  </si>
  <si>
    <t>http://blog.ouseful.info/2011/09/03/oers-public-service-education-and-open-production/</t>
  </si>
  <si>
    <t>OERs: Public Service Education and Open Production</t>
  </si>
  <si>
    <t>http://blog.ouseful.info/2011/09/03/for-data-protection-purposes-can-you-give-me-some-personal-data/</t>
  </si>
  <si>
    <t>â€œFor Data Protection Purposesâ€, Can You Give Me Some Personal Dataâ€¦?</t>
  </si>
  <si>
    <t>http://blog.ouseful.info/2011/09/02/using-google-spreadsheets-as-a-database-source-for-r/</t>
  </si>
  <si>
    <t>Using Google Spreadsheets as a Database Source for R</t>
  </si>
  <si>
    <t>http://blog.ouseful.info/2011/09/01/when-i-try-to-adopt-an-academic-tone-of-voice-it-turns-out-like-this/</t>
  </si>
  <si>
    <t>When I Try to Adopt an Academic Tone of Voice, It Turns Out Like Thisâ€¦</t>
  </si>
  <si>
    <t>http://blog.ouseful.info/2011/09/01/so-farewell-google-squared/</t>
  </si>
  <si>
    <t>So Farewell, Google Squaredâ€¦</t>
  </si>
  <si>
    <t>http://blog.ouseful.info/2011/08/31/geofenced-audio-tours-and-flickr-privacy/</t>
  </si>
  <si>
    <t>Geofenced Audio Tours and Geo-Privacy</t>
  </si>
  <si>
    <t>http://blog.ouseful.info/2011/08/30/the-visual-difference-%e2%80%93-r-and-anscombe%e2%80%99s-quartet/</t>
  </si>
  <si>
    <t>The Visual Difference â€“ R and Anscombeâ€™s Quartet</t>
  </si>
  <si>
    <t>http://blog.ouseful.info/2011/08/25/ou-it-analytics-and-sociallearn-vacancies-round-up/</t>
  </si>
  <si>
    <t>OU IT, Analytics and SocialLearn Vacancies Round Up</t>
  </si>
  <si>
    <t>http://blog.ouseful.info/2011/08/05/creating-simple-interactive-visualisations-in-r-studio-subsetting-data/</t>
  </si>
  <si>
    <t>Creating Simple Interactive Visualisations in R-Studio: Subsetting Data</t>
  </si>
  <si>
    <t>http://blog.ouseful.info/2011/07/26/autodiscoverable-feeds-and-uk-heis-again/</t>
  </si>
  <si>
    <t>Autodiscoverable Feeds and UK HEIs (Againâ€¦)</t>
  </si>
  <si>
    <t>http://blog.ouseful.info/2011/08/16/list-intelligence-mapping-lists-my-twitter-friends-are-on/</t>
  </si>
  <si>
    <t>List Intelligence: Mapping Lists My Twitter Friends Are On</t>
  </si>
  <si>
    <t>http://blog.ouseful.info/2011/08/12/ou-badged-bbc-class-clips/</t>
  </si>
  <si>
    <t>OU Badged BBC Class Clips?</t>
  </si>
  <si>
    <t>http://blog.ouseful.info/2011/08/11/ou-on-the-telly/</t>
  </si>
  <si>
    <t>OU on the Tellyâ€¦</t>
  </si>
  <si>
    <t>http://blog.ouseful.info/2011/08/09/open-data-processes-the-open-metadata-laundry/</t>
  </si>
  <si>
    <t>Open Data Processes: the Open Metadata Laundry</t>
  </si>
  <si>
    <t>http://blog.ouseful.info/2011/08/09/getting-library-catalogue-searches-out-there/</t>
  </si>
  <si>
    <t>Getting Library Catalogue Searches Out Thereâ€¦</t>
  </si>
  <si>
    <t>http://blog.ouseful.info/2011/08/06/comparing-columns-in-google-refine/</t>
  </si>
  <si>
    <t>Comparing Columns in Google Refine</t>
  </si>
  <si>
    <t>http://blog.ouseful.info/2011/08/05/tweaking-ranking-factors-in-the-course-detective-custom-search-engine/</t>
  </si>
  <si>
    <t>Tweaking Ranking Factors in the Course Detective Custom Search Engine</t>
  </si>
  <si>
    <t>http://blog.ouseful.info/2011/08/04/two-new-cabinet-office-open-data-consultations-data-policy-and-making-open-data-real/</t>
  </si>
  <si>
    <t>Two New Cabinet Office Open Data Consultations: Data Policy and Making Open Data Real</t>
  </si>
  <si>
    <t>http://blog.ouseful.info/2011/08/03/working-visually-with-the-ggplot2-web-interface/</t>
  </si>
  <si>
    <t>Working Visually with the ggplot2 Web Interfaceâ€¦</t>
  </si>
  <si>
    <t>http://blog.ouseful.info/2011/08/03/data-driven-storytelling-working-up-a-multi-layered-chart/</t>
  </si>
  <si>
    <t>Data Driven Story Discovery: Working Up a Multi-Layered Chart</t>
  </si>
  <si>
    <t>http://blog.ouseful.info/2011/08/02/merging-two-different-datasets-containing-a-common-column-with-r-and-r-studio/</t>
  </si>
  <si>
    <t>Merging Two Different Datasets Containing a Common Column With R and R-Studio</t>
  </si>
  <si>
    <t>http://blog.ouseful.info/2011/07/30/getting-my-eye-in-around-f1-quali-data-parallel-coordinate-plots-sort-of/</t>
  </si>
  <si>
    <t>Getting My Eye In Around F1 Quali Data â€“ Parallel Coordinate Plots, Sort ofâ€¦</t>
  </si>
  <si>
    <t>http://blog.ouseful.info/2011/07/29/fragments-obtaining-individual-photo-descriptions-from-flickr-sets/</t>
  </si>
  <si>
    <t>Fragmentsâ€¦ Obtaining Individual Photo Descriptions from flickr Sets</t>
  </si>
  <si>
    <t>http://blog.ouseful.info/2011/07/28/circles-vs-community-detection/</t>
  </si>
  <si>
    <t>Circles vs Community Detection</t>
  </si>
  <si>
    <t>http://blog.ouseful.info/2011/07/27/extracting-data-from-misbehaving-rssatom-feeds/</t>
  </si>
  <si>
    <t>Extracting Data From Misbehaving RSS/Atom Feeds</t>
  </si>
  <si>
    <t>http://blog.ouseful.info/2011/07/27/autocuration-signals-in-my-personalised-google-search-results/</t>
  </si>
  <si>
    <t>Autocuration Signals in My Personalised Google Search Results</t>
  </si>
  <si>
    <t>http://blog.ouseful.info/2011/07/26/integrating-course-related-search-and-bookmarking/</t>
  </si>
  <si>
    <t>Integrating Course Related Search and Bookmarking?</t>
  </si>
  <si>
    <t>Innovations in Campus Mapping</t>
  </si>
  <si>
    <t>http://blog.ouseful.info/2011/07/25/surveying-the-territory-open-source-open-ed-and-open-data-folk-on-twitter/</t>
  </si>
  <si>
    <t>Surveying the Territory: Open Source, Open-Ed and Open Data Folk on Twitter</t>
  </si>
  <si>
    <t>http://blog.ouseful.info/2011/07/25/quick-command-line-reports-from-csv-data-parsed-out-of-xml-data-files/</t>
  </si>
  <si>
    <t>Quick Command Line Reports from CSV Data Parsed Out of XML Data Files</t>
  </si>
  <si>
    <t>http://blog.ouseful.info/2011/07/21/on-google-and-twitter/</t>
  </si>
  <si>
    <t>On Google+ and Twitterâ€¦</t>
  </si>
  <si>
    <t>http://blog.ouseful.info/2011/07/20/playing-with-rggplot2-online-err-i-think/</t>
  </si>
  <si>
    <t>Playing With R/ggplot2 Online (err, I think..?!)</t>
  </si>
  <si>
    <t>Immediate Impressions on JISCâ€™s â€œCourse Data: Making the most of Course Informationâ€ Funding Call</t>
  </si>
  <si>
    <t>http://blog.ouseful.info/2011/07/15/bbc-click-radio-recording-as-live-at-the-ou/</t>
  </si>
  <si>
    <t>BBC Click Radio Recording As-Live at the OU</t>
  </si>
  <si>
    <t>http://blog.ouseful.info/2011/07/12/immediate-thoughts-on-the-provision-of-information-about-higher-education/</t>
  </si>
  <si>
    <t>Immediate Thoughts on the â€œProvision of information about higher educationâ€</t>
  </si>
  <si>
    <t>Social Media Monitoring: Bit.ly ClickThrus for Your Domain</t>
  </si>
  <si>
    <t>Visualising Twitter Friend Connections Using Gephi: An Example Using the @WiredUK Friends Network</t>
  </si>
  <si>
    <t>http://blog.ouseful.info/2011/07/07/so-whats-open-government-data-good-for-government-maybe/</t>
  </si>
  <si>
    <t>So Whatâ€™s Open Government Data Good For? Government and â€œIndependent Advisersâ€, maybe?</t>
  </si>
  <si>
    <t>http://blog.ouseful.info/2011/07/07/mojoeventviz-whats-going-on-in-trafalgar-square/</t>
  </si>
  <si>
    <t>MojoEventViz: Whatâ€™s Going On in Trafalgar Square?</t>
  </si>
  <si>
    <t>http://blog.ouseful.info/2011/07/07/fragments-accessing-youtube-account-data-in-google-spreadsheet-via-oauth/</t>
  </si>
  <si>
    <t>Fragments: Accessing YouTube Account Data in Google Spreadsheets via OAuth</t>
  </si>
  <si>
    <t>http://blog.ouseful.info/2011/07/06/risk-assessment-corporate-acquisitions-can-kill-apis/</t>
  </si>
  <si>
    <t>Risk Assessment: Corporate Acquisitions Can Kill APIs</t>
  </si>
  <si>
    <t>http://blog.ouseful.info/2011/07/05/slides-from-ou-rise-library-analytics-workshop-rambling-about-visualisation/</t>
  </si>
  <si>
    <t>Slides from OU Rise Library Analytics Workshop: Rambling about Visualisation</t>
  </si>
  <si>
    <t>http://blog.ouseful.info/2011/07/02/marussia-virgin-f1-factory-visit/</t>
  </si>
  <si>
    <t>Marussia Virgin Racing F1 Factory Visit</t>
  </si>
  <si>
    <t>http://blog.ouseful.info/2011/06/29/google-playing-the-seo-game-to-drive-uptake-of-google-profiles/</t>
  </si>
  <si>
    <t>Google Playing the SEO Link Building Game to Drive Uptake Of Google Profiles?</t>
  </si>
  <si>
    <t>http://blog.ouseful.info/2011/06/27/news-analysis-academia-and-demand-education/</t>
  </si>
  <si>
    <t>News, Analysis, Academia and Demand Education</t>
  </si>
  <si>
    <t>http://blog.ouseful.info/2011/06/24/open-book-talk/</t>
  </si>
  <si>
    <t>Open Book Talk</t>
  </si>
  <si>
    <t>http://blog.ouseful.info/2011/06/24/a-couple-of-notes-on-list-intelligence/</t>
  </si>
  <si>
    <t>A Couple of Notes on â€œList Intelligenceâ€</t>
  </si>
  <si>
    <t>http://blog.ouseful.info/2011/06/23/confused-about-scope-art-online/</t>
  </si>
  <si>
    <t>Confused About Scope: Art Online</t>
  </si>
  <si>
    <t>http://blog.ouseful.info/2011/06/23/campus-land/</t>
  </si>
  <si>
    <t>Campus Land</t>
  </si>
  <si>
    <t>http://blog.ouseful.info/2011/06/21/filter-bubbles-google-ground-truth-and-twitter-echochambers/</t>
  </si>
  <si>
    <t>Filter Bubbles, Google Ground Truth and Twitter EchoChambers</t>
  </si>
  <si>
    <t>Using GetTheData to Organise Your Data/API FAQs?</t>
  </si>
  <si>
    <t>http://blog.ouseful.info/2011/06/19/googles-universal-user-channel/</t>
  </si>
  <si>
    <t>Googleâ€™s Universal User Channel</t>
  </si>
  <si>
    <t>http://blog.ouseful.info/2011/06/18/follower-networks-and-list-intelligence-list-contexts-for-jisccetis/</t>
  </si>
  <si>
    <t>Follower Networks and â€œList Intelligenceâ€ List Contexts for @JiscCetis</t>
  </si>
  <si>
    <t>A Map of My Twitter Follower Network</t>
  </si>
  <si>
    <t>List Intelligence â€“ Finding Reliable, Trustworthy and Comprehensive Topic/Sector Based Twitter Lists</t>
  </si>
  <si>
    <t>http://blog.ouseful.info/2011/06/09/identifying-the-twitterati-using-list-analysis/</t>
  </si>
  <si>
    <t>Identifying the Twitterati Using List Analysis</t>
  </si>
  <si>
    <t>http://blog.ouseful.info/2011/06/08/ou-related-courses-network-visualisation-using-protovis-and-open-university-open-data/</t>
  </si>
  <si>
    <t>OU Related Courses Network Visualisation Using Protovis and Open University Open Data</t>
  </si>
  <si>
    <t>http://blog.ouseful.info/2011/06/08/another-blooming-look-at-gource-and-the-edina-openurl-data/</t>
  </si>
  <si>
    <t>Another Blooming Look at Gource and the Edina OpenURL Data</t>
  </si>
  <si>
    <t>http://blog.ouseful.info/2011/06/07/visualising-openurl-referrals-using-gource/</t>
  </si>
  <si>
    <t>Visualising OpenURL Referrals Using Gource</t>
  </si>
  <si>
    <t>http://blog.ouseful.info/2011/06/07/open-data-powered-location-based-services-in-uk-higher-education/</t>
  </si>
  <si>
    <t>Open Data Powered Location Based Services in UK Higher Education</t>
  </si>
  <si>
    <t>http://blog.ouseful.info/2011/06/06/google-visualisation-api-controls-support-interactive-data-queries-within-a-web-page/</t>
  </si>
  <si>
    <t>Google Visualisation API Controls Support Interactive Data Queries Within a Web Page</t>
  </si>
  <si>
    <t>http://blog.ouseful.info/2011/06/04/playing-with-large-ish-csv-files-and-using-them-as-a-database-edina-openurl-logs/</t>
  </si>
  <si>
    <t>Playing With Large (ish) CSV Files, and Using Them as a Database from the Command Line: EDINA OpenURL Logs</t>
  </si>
  <si>
    <t>http://blog.ouseful.info/2011/06/03/postcards-from-a-text-processing-excursion/</t>
  </si>
  <si>
    <t>Postcards from a Text Processing Excursion</t>
  </si>
  <si>
    <t>http://blog.ouseful.info/2011/06/03/datafriday-on-getthedata/</t>
  </si>
  <si>
    <t>DataFriday on GetTheDataâ€¦</t>
  </si>
  <si>
    <t>http://blog.ouseful.info/2011/06/02/twitter-makes-a-move-towards-social-search-time-for-some-twitter-gardening/</t>
  </si>
  <si>
    <t>Twitter Makes a Move Towards Social Searchâ€¦ Time for some Twitter Gardening?</t>
  </si>
  <si>
    <t>http://blog.ouseful.info/2011/06/01/red-r-pipeline-visual-editor-for-doing-stats-with-r/</t>
  </si>
  <si>
    <t>Red-R â€“ Pipeline Visual Editor for Doing Stats With R</t>
  </si>
  <si>
    <t>http://blog.ouseful.info/2011/06/01/all-watched-over-by-machines-of-loving-grace-twitter-echochamber/</t>
  </si>
  <si>
    <t>â€œAll Watched Over by Machines of Loving Graceâ€ Twitter Echochamber</t>
  </si>
  <si>
    <t>http://blog.ouseful.info/2011/05/30/a-bit-of-newsjam-mojo-socialgeo-twitter-map/</t>
  </si>
  <si>
    <t>A Bit of NewsJam MoJo â€“ SocialGeo Twitter Map</t>
  </si>
  <si>
    <t>http://blog.ouseful.info/2011/05/25/google-correlate-what-search-terms-does-your-time-series-data-correlate-with/</t>
  </si>
  <si>
    <t>Google Correlate: What Search Terms Does Your Time Series Data Correlate With?</t>
  </si>
  <si>
    <t>http://blog.ouseful.info/2011/05/24/reflections-on-the-ou-statistics-group-conference-on-visualisation-and-presentation-in-statistics/</t>
  </si>
  <si>
    <t>On the Public Understanding of â€“ and Public Engagement With â€“ Statistics: Reflections on the OU Statistics Group Conference on â€œVisualisation and Presentation in Statisticsâ€</t>
  </si>
  <si>
    <t>http://blog.ouseful.info/2011/05/23/a-noticing-about-e-mail/</t>
  </si>
  <si>
    <t>A Noticingâ€¦about e-mailâ€¦</t>
  </si>
  <si>
    <t>http://blog.ouseful.info/2011/05/19/whose-investor-relations-sites-do-thomson-reuters-host-a-form-of-url-hacking/</t>
  </si>
  <si>
    <t>Whose Investor Relations Sites Do Thomson Reuters Host? A Form of URL Hackingâ€¦</t>
  </si>
  <si>
    <t>http://blog.ouseful.info/2011/05/19/reshaping-your-data-pivot-tables-in-google-spreadsheets/</t>
  </si>
  <si>
    <t>Reshaping Your Data â€“ Pivot Tables in Google Spreadsheets</t>
  </si>
  <si>
    <t>http://blog.ouseful.info/2011/05/18/quick-summary-of-second-and-third-sessions-of-%e2%80%9cvisualisation-and-presentation-in-statistics%e2%80%9d/</t>
  </si>
  <si>
    <t>Quick Summary of Second and Third Sessions of â€œVisualisation and Presentation in Statisticsâ€</t>
  </si>
  <si>
    <t>http://blog.ouseful.info/2011/05/18/quick-summary-of-opening-session-of-visualisation-and-presentation-in-statistics/</t>
  </si>
  <si>
    <t>Quick Summary of Opening Session of â€œVisualisation and Presentation in Statisticsâ€</t>
  </si>
  <si>
    <t>http://blog.ouseful.info/2011/05/18/my-presentation-at-ou-statistics-conference-visualisation-tools-for-the-rest-of-us/</t>
  </si>
  <si>
    <t>My Presentation at OU Statistics Conference â€“ Visualisation Tools for the Rest of Us</t>
  </si>
  <si>
    <t>http://blog.ouseful.info/2011/05/13/data-driven-journalism-survey/</t>
  </si>
  <si>
    <t>Data Driven Journalism â€“ Survey</t>
  </si>
  <si>
    <t>Visual UI Editor For Google Apps Script</t>
  </si>
  <si>
    <t>http://blog.ouseful.info/2011/05/12/graduate-with-who-whom-exactly/</t>
  </si>
  <si>
    <t>Graduate With Who (Whom?!;-), Exactlyâ€¦?</t>
  </si>
  <si>
    <t>http://blog.ouseful.info/2011/05/11/plotting-tabular-csv-data-and-algebraic-expressions-on-the-same-graph/</t>
  </si>
  <si>
    <t>Plotting Tabular (CSV) Data and Algebraic Expressions On the Same Graph Using Gnuplot</t>
  </si>
  <si>
    <t>http://blog.ouseful.info/2011/05/07/f1-data-junkie-new-blog/</t>
  </si>
  <si>
    <t>F1 Data Junkie, the Blogâ€¦</t>
  </si>
  <si>
    <t>http://blog.ouseful.info/2011/05/06/merging-datesets-with-common-columns-in-google-refine/</t>
  </si>
  <si>
    <t>Merging Datasets with Common Columns in Google Refine</t>
  </si>
  <si>
    <t>http://blog.ouseful.info/2011/05/05/first-play-with-r-and-r-studio-f1-lap-time-box-plots/</t>
  </si>
  <si>
    <t>First Play With R and R-Studio â€“ F1 Lap Time Box Plots</t>
  </si>
  <si>
    <t>http://blog.ouseful.info/2011/05/04/fragments-gluing-different-data-sources-together-with-google-refine/</t>
  </si>
  <si>
    <t>Fragments: Glueing Different Data Sources Together With Google Refine</t>
  </si>
  <si>
    <t>http://blog.ouseful.info/2011/04/30/thoughts-on-a-couple-of-lap-charting-apps/</t>
  </si>
  <si>
    <t>Thoughts on a Couple of Possible Lap Charting Apps</t>
  </si>
  <si>
    <t>http://blog.ouseful.info/2011/04/28/visualising-sports-championship-data-using-treemaps-f1-driver-team-standings/</t>
  </si>
  <si>
    <t>Visualising Sports Championship Data Using Treemaps â€“ F1 Driver &amp; Team Standings</t>
  </si>
  <si>
    <t>http://blog.ouseful.info/2011/04/26/getting-access-to-university-course-code-data-or-not-yet/</t>
  </si>
  <si>
    <t>Getting Access to University Course Code Data (or notâ€¦ (yetâ€¦))</t>
  </si>
  <si>
    <t>http://blog.ouseful.info/2011/04/26/a-first-attempt-at-looking-at-f1-timing-data-in-google-motion-charts-aka-gapminderf/</t>
  </si>
  <si>
    <t>A First Attempt at Looking at F1 Timing Data in Google Motion Charts (aka â€œGapminderâ€)</t>
  </si>
  <si>
    <t>http://blog.ouseful.info/2011/04/21/bbc-click-radio-openness-specail-on-privacy-jeff-jarvis-vs-andrew-keen/</t>
  </si>
  <si>
    <t>BBC Click Radio â€“ Openness Special on â€œPrivacyâ€: Jeff Jarvis vs. Andrew Keen</t>
  </si>
  <si>
    <t>http://blog.ouseful.info/2011/04/19/bbc-click-radio-sxsw-interview-with-andrew-keen/</t>
  </si>
  <si>
    <t>BBC Click Radio â€“ SXSW Interview With Andrew Keen</t>
  </si>
  <si>
    <t>http://blog.ouseful.info/2011/04/18/googling-the-future-from-the-present-and-the-past/</t>
  </si>
  <si>
    <t>Googling the Future â€“ from the Present and the Past</t>
  </si>
  <si>
    <t>http://blog.ouseful.info/2011/04/17/visualising-china-2011-f1-timing-charts/</t>
  </si>
  <si>
    <t>Visualising China 2011 F1 â€“ Timing Charts</t>
  </si>
  <si>
    <t>http://blog.ouseful.info/2011/04/16/visualising-f1-timing-sheet-data/</t>
  </si>
  <si>
    <t>Visualising F1 Timing Sheet Data</t>
  </si>
  <si>
    <t>http://blog.ouseful.info/2011/04/14/visualising-vodafone-mclaren-f1-telemetry-data-in-gephi/</t>
  </si>
  <si>
    <t>Visualising Vodafone Mclaren F1 Telemetry Data in Gephi</t>
  </si>
  <si>
    <t>http://blog.ouseful.info/2011/04/13/esteem-project-library-website-tracking-for-vle-referrals/</t>
  </si>
  <si>
    <t>eSTEeM Project: Library Website Tracking For VLE Referrals</t>
  </si>
  <si>
    <t>Using Protovis to Visualise Connections Between People Tweeting a Particular Term</t>
  </si>
  <si>
    <t>http://blog.ouseful.info/2011/04/12/tech-tips-making-sense-of-json-strings-follow-the-structure/</t>
  </si>
  <si>
    <t>Tech Tips: Making Sense of JSON Strings â€“ Follow the Structure</t>
  </si>
  <si>
    <t>http://blog.ouseful.info/2011/04/10/uk-journalists-on-twitter/</t>
  </si>
  <si>
    <t>UK Journalists on Twitter</t>
  </si>
  <si>
    <t>http://blog.ouseful.info/2011/04/10/data-liberation-formula-one-press-release-timing-sheets/</t>
  </si>
  <si>
    <t>PDF Data Liberation: Formula One Press Release Timing Sheets</t>
  </si>
  <si>
    <t>http://blog.ouseful.info/2011/04/08/oer-hack-day-uk-universities-prospectus-search-course-detective/</t>
  </si>
  <si>
    <t>OER Hack Day: UK Universities Degree Course Prospectus Search â€“ Course Detective</t>
  </si>
  <si>
    <t>http://blog.ouseful.info/2011/04/08/a-first-quick-viz-of-uk-university-fees/</t>
  </si>
  <si>
    <t>A First Quick Viz of UK University Fees</t>
  </si>
  <si>
    <t>http://blog.ouseful.info/2011/04/04/just-do-it-yourself-my-uksg-presentation/</t>
  </si>
  <si>
    <t>Just Do IT Yourselfâ€¦ MY UKSG Presentation</t>
  </si>
  <si>
    <t>http://blog.ouseful.info/2011/03/28/a-python-xml-handling-gotcha-namespaces/</t>
  </si>
  <si>
    <t>A Python XML Handling Gotcha â€“ Namespaces</t>
  </si>
  <si>
    <t>http://blog.ouseful.info/2011/03/24/tso-openup-competition-opening-up-ucas-data/</t>
  </si>
  <si>
    <t>TSO OpenUP Competition â€“ Opening Up UCAS Data</t>
  </si>
  <si>
    <t>http://blog.ouseful.info/2011/03/24/tso-open-up-competition-opening-up-ucas-data/</t>
  </si>
  <si>
    <t>TSO Open Up Competition â€“ Result:-)</t>
  </si>
  <si>
    <t>http://blog.ouseful.info/2011/03/21/vicarious-learning-and-the-practitioner-educator/</t>
  </si>
  <si>
    <t>Vicarious Learning and the Practitioner Educator</t>
  </si>
  <si>
    <t>eSTEeM Project: Custom Course Search Engines</t>
  </si>
  <si>
    <t>http://blog.ouseful.info/2011/03/18/open-data-processes-taps-query-pathsaudit-trails-and-round-tripping/</t>
  </si>
  <si>
    <t>Open Data Processes â€“ Taps, Query Paths/Audit Trails and Round Tripping</t>
  </si>
  <si>
    <t>http://blog.ouseful.info/2011/03/18/academic-library-usage-data-as-reported-to-sconul-via-foi-and-a-thought-about-whitebox-data-reporting/</t>
  </si>
  <si>
    <t>Academic Library Usage Data as Reported to SCONUL, via FOI, And a Thought About Whitebox Data Reporting</t>
  </si>
  <si>
    <t>http://blog.ouseful.info/2011/03/11/thinkses-around-open-course-accreditation/</t>
  </si>
  <si>
    <t>Thinkses Around Open Course Accreditation</t>
  </si>
  <si>
    <t>http://blog.ouseful.info/2011/03/10/another-step-on-the-road-to-a-distributed-data-ac-uk-southampton-university-linked-open-data/</t>
  </si>
  <si>
    <t>Another step on the Road to a Distributed data.ac.uk â€“ Southampton University Linked Open Data</t>
  </si>
  <si>
    <t>Cobbling Together a Searchable Twitter Friends/Followers Contact List in Google Spreadsheets</t>
  </si>
  <si>
    <t>http://blog.ouseful.info/2011/03/08/getting-started-with-google-apis-round-up-of-google-interactive-api-explorers/</t>
  </si>
  <si>
    <t>Getting Started With Google APIs â€“ Round Up of Google Interactive API Explorers</t>
  </si>
  <si>
    <t>http://blog.ouseful.info/2011/03/07/ou-jobs-round-up-academic-positions-in-educational-technology/</t>
  </si>
  <si>
    <t>OU Jobs Round-Up â€“ Academic Positions in Educational Technology</t>
  </si>
  <si>
    <t>http://blog.ouseful.info/2011/03/07/library-catalogue-sru-queries-via-yql-and-yahoo-pipes/</t>
  </si>
  <si>
    <t>Library Catalogue SRU Queries via YQL and Yahoo Pipes</t>
  </si>
  <si>
    <t>http://blog.ouseful.info/2011/03/03/ongoing-jisc-projects-of-possible-interest-to-lak11-attendees/</t>
  </si>
  <si>
    <t>Current JISC Projects of Possible Interest to LAK11 Attendees</t>
  </si>
  <si>
    <t>More Pivots Around Twitter Data (little-l, little-d, again;-)</t>
  </si>
  <si>
    <t>http://blog.ouseful.info/2011/03/01/google-social-search-results-but-only-on-google-com-for-now/</t>
  </si>
  <si>
    <t>Google Social search results â€“ but only on Google.com for now?</t>
  </si>
  <si>
    <t>http://blog.ouseful.info/2011/02/24/bbc-in-our-time-reading-list-using-linked-data/</t>
  </si>
  <si>
    <t>BBC â€œIn Our Timeâ€ Reading List using Linked Data</t>
  </si>
  <si>
    <t>http://blog.ouseful.info/2011/02/23/opening-up-digital-planet/</t>
  </si>
  <si>
    <t>Opening Up Digital Planetâ€¦</t>
  </si>
  <si>
    <t>http://blog.ouseful.info/2011/02/23/first-inklings-of-a-small-contract-market-around-data-services-and-a-concern/</t>
  </si>
  <si>
    <t>First Inklings of a Small Contract Market Around Data Services? And a concernâ€¦</t>
  </si>
  <si>
    <t>http://blog.ouseful.info/2011/02/23/coming-soon-a-command-line-to-the-web-in-google-chrome/</t>
  </si>
  <si>
    <t>Coming Soon, A Command Line to the Web in Google Chrome?</t>
  </si>
  <si>
    <t>http://blog.ouseful.info/2011/02/19/a-quick-comparison-of-several-recent-online-consultations/</t>
  </si>
  <si>
    <t>A Quick Comparison of Several Recent Online Consultations</t>
  </si>
  <si>
    <t>Google Apps as a Mashup Environment â€“ Slides from #guug11</t>
  </si>
  <si>
    <t>http://blog.ouseful.info/2011/02/11/uk-he-libraries-using-google-analytics/</t>
  </si>
  <si>
    <t>UK HE Libraries Using Google Analytics</t>
  </si>
  <si>
    <t>http://blog.ouseful.info/2011/02/11/child-of-the-library/</t>
  </si>
  <si>
    <t>â€œChild of the Libraryâ€</t>
  </si>
  <si>
    <t>http://blog.ouseful.info/2011/02/08/shaping-the-future-of-open-data/</t>
  </si>
  <si>
    <t>Shaping the Future of Open Data?</t>
  </si>
  <si>
    <t>http://blog.ouseful.info/2011/02/08/predictive-ads-or-email-address-targeted-advertising/</t>
  </si>
  <si>
    <t>Predictive Adsâ€¦? Or Email Address Targeted Advertisingâ€¦?!</t>
  </si>
  <si>
    <t>http://blog.ouseful.info/2011/02/06/the-most-accessible-media-player-on-the-web/</t>
  </si>
  <si>
    <t>The â€œMost Accessible Media Player on the Webâ€?</t>
  </si>
  <si>
    <t>http://blog.ouseful.info/2011/02/03/visualising-ad-hoc-tweeted-link-communities-via-backtype/</t>
  </si>
  <si>
    <t>Visualising Ad Hoc Tweeted Link Communities, via BackType</t>
  </si>
  <si>
    <t>Openness on Digital Planetâ€¦</t>
  </si>
  <si>
    <t>http://blog.ouseful.info/2011/02/02/handling-rdf-on-your-own-system-quick-start/</t>
  </si>
  <si>
    <t>Handling RDF on Your Own System â€“ Quick Start</t>
  </si>
  <si>
    <t>http://blog.ouseful.info/2011/01/30/open-university-undergraduate-module-map/</t>
  </si>
  <si>
    <t>Open University Undergraduate Module Map</t>
  </si>
  <si>
    <t>http://blog.ouseful.info/2011/01/28/getting-started-with-local-council-spending-data/</t>
  </si>
  <si>
    <t>Getting Started With Local Council Spending Data</t>
  </si>
  <si>
    <t>http://blog.ouseful.info/2011/01/27/tags-associated-with-other-tags-on-delicious-bookmarked-resources/</t>
  </si>
  <si>
    <t>Tags Associated With Other Tags on Delicious Bookmarked Resources</t>
  </si>
  <si>
    <t>http://blog.ouseful.info/2011/01/27/corporate-data-analyst-job-at-the-ou/</t>
  </si>
  <si>
    <t>Corporate Data Analyst and Online Comms Jobs at the OU</t>
  </si>
  <si>
    <t>http://blog.ouseful.info/2011/01/21/visualising-ou-academic-participation-with-the-bbcs-in-our-time/</t>
  </si>
  <si>
    <t>Visualising OU Academic Participation with the BBCâ€™s â€œIn Our Timeâ€</t>
  </si>
  <si>
    <t>http://blog.ouseful.info/2011/01/21/putting-public-open-data-to-work/</t>
  </si>
  <si>
    <t>Putting Public Open Data to Workâ€¦?</t>
  </si>
  <si>
    <t>http://blog.ouseful.info/2011/01/20/a-few-more-thoughts-on-getthedata-org/</t>
  </si>
  <si>
    <t>A Few More Thoughts on GetTheData.org</t>
  </si>
  <si>
    <t>http://blog.ouseful.info/2011/01/17/bootstrapping-getthedata-org-for-all-your-public-open-data-questions-and-answers/</t>
  </si>
  <si>
    <t>Bootstrapping GetTheData.org for All Your Public Open Data Questions and Answers</t>
  </si>
  <si>
    <t>http://blog.ouseful.info/2011/01/15/matplotlib-detrending-time-series-data/</t>
  </si>
  <si>
    <t>Matplotlib: Detrending Time Series Data</t>
  </si>
  <si>
    <t>Setting An Exercise In Social Media â€œResearchâ€</t>
  </si>
  <si>
    <t>http://blog.ouseful.info/2011/01/14/dominant-tags-in-my-delicious-network/</t>
  </si>
  <si>
    <t>Dominant Tags in My Delicious Network</t>
  </si>
  <si>
    <t>http://blog.ouseful.info/2011/01/13/social-networks-on-delicious/</t>
  </si>
  <si>
    <t>Social Networks on Delicious</t>
  </si>
  <si>
    <t>http://blog.ouseful.info/2011/01/13/augmenting-oubbc-co-pro-programme-data-with-semantic-tags/</t>
  </si>
  <si>
    <t>Augmenting OU/BBC Co-Pro Programme Data With Semantic Tags</t>
  </si>
  <si>
    <t>http://blog.ouseful.info/2011/01/08/visualising-delicious-tag-communities-using-gephi/</t>
  </si>
  <si>
    <t>Visualising Delicious Tag Communities Using Gephi</t>
  </si>
  <si>
    <t>http://blog.ouseful.info/2011/01/07/looking-up-stuff-via-isbns/</t>
  </si>
  <si>
    <t>Looking upâ€¦ stuffâ€¦ via ISBNs</t>
  </si>
  <si>
    <t>http://blog.ouseful.info/2011/01/06/so-what-do-universities-sell/</t>
  </si>
  <si>
    <t>So What Do Universities Sell?</t>
  </si>
  <si>
    <t>http://blog.ouseful.info/2011/01/06/improving-autocorrelation-calculations-on-google-trends-data/</t>
  </si>
  <si>
    <t>Improving Autocorrelation Calculations on Google Trends Data</t>
  </si>
  <si>
    <t>http://blog.ouseful.info/2011/01/05/sketching-connections-between-us-house-and-senate-tweeps/</t>
  </si>
  <si>
    <t>Sketching Connections Between US House and Senate Tweeps</t>
  </si>
  <si>
    <t>Identifying Periodic Google Trends, Part 1: Autocorrelation</t>
  </si>
  <si>
    <t>http://blog.ouseful.info/2011/01/04/sketching-the-structure-of-the-uk-political-media-twittersphere/</t>
  </si>
  <si>
    <t>Sketching the Structure of the UK Political Media Twittersphere</t>
  </si>
  <si>
    <t>http://blog.ouseful.info/2010/12/28/who-see-whose-conversation-instream-on-twitter/</t>
  </si>
  <si>
    <t>Who Can See Whose Conversations In-stream on Twitter?</t>
  </si>
  <si>
    <t>http://blog.ouseful.info/2010/12/23/scholarly-communication-in-the-networked-age/</t>
  </si>
  <si>
    <t>Scholarly Communication in the Networked Age</t>
  </si>
  <si>
    <t>Unmeasurable Impact</t>
  </si>
  <si>
    <t>Broken RSS, and a Comment About Blog Comments</t>
  </si>
  <si>
    <t>http://blog.ouseful.info/2010/12/21/sou_airport-no-ads-thanks-just-info-a-flight-tracking-autoresponder-would-be-handy-though/</t>
  </si>
  <si>
    <t>@SOU_Airport No ads, thanks, just infoâ€¦ A Flight Tracking Autoresponder Would Be Handy Thoughâ€¦</t>
  </si>
  <si>
    <t>http://blog.ouseful.info/2010/12/21/google-translate-equilibrium-finder-and-google-books-ngrams/</t>
  </si>
  <si>
    <t>Google Translate Equilibrium Finder and Google Books Ngrams</t>
  </si>
  <si>
    <t>http://blog.ouseful.info/2010/12/20/on-flickr-delicious-and-yahoo-pipes/</t>
  </si>
  <si>
    <t>On flickr, delicious and Yahoo Pipesâ€¦</t>
  </si>
  <si>
    <t>http://blog.ouseful.info/2010/12/18/translate-to-google-statistical-google-standard-english/</t>
  </si>
  <si>
    <t>Translate to Google Statistical (â€œGoogle Standardâ€?!) English?</t>
  </si>
  <si>
    <t>http://blog.ouseful.info/2010/12/14/the-problem-with-linked-data-is-that-things-dont-quite-link-up/</t>
  </si>
  <si>
    <t>The Problem With Linked Data is That Things Donâ€™t Quite Link Up</t>
  </si>
  <si>
    <t>http://blog.ouseful.info/2010/12/14/so-you-want-to-be-a-data-scientist/</t>
  </si>
  <si>
    <t>So You Want to be a Data Scientistâ€¦?</t>
  </si>
  <si>
    <t>http://blog.ouseful.info/2010/12/14/open-data-sceptic/</t>
  </si>
  <si>
    <t>Open Data Sceptic(?!)</t>
  </si>
  <si>
    <t>http://blog.ouseful.info/2010/12/13/teaching-answers/</t>
  </si>
  <si>
    <t>Teaching Answers</t>
  </si>
  <si>
    <t>http://blog.ouseful.info/2010/12/13/common-friends-on-twitter/</t>
  </si>
  <si>
    <t>Common Friends or Followers on Twitter</t>
  </si>
  <si>
    <t>http://blog.ouseful.info/2010/12/10/where-linked-data-would-be-useful-creating-more-mps-maps-from-the-guardian-politics-api/</t>
  </si>
  <si>
    <t>Where Linked Data Would Be Useful â€“ Creating More MPsâ€™ Maps from the Guardian Politics API</t>
  </si>
  <si>
    <t>http://blog.ouseful.info/2010/12/10/massive-open-online-courses-all-you-need-to-know/</t>
  </si>
  <si>
    <t>Massive Open Online Courses â€“ All You Need to Knowâ€¦</t>
  </si>
  <si>
    <t>http://blog.ouseful.info/2010/12/09/spread-spectrum-status-updates/</t>
  </si>
  <si>
    <t>Spread Spectrum Status Updatesâ€¦</t>
  </si>
  <si>
    <t>http://blog.ouseful.info/2010/12/09/petition-or-plebiscite-flashdos/</t>
  </si>
  <si>
    <t>Petition or Plebiscite? FlashDOS</t>
  </si>
  <si>
    <t>http://blog.ouseful.info/2010/12/09/educative-media/</t>
  </si>
  <si>
    <t>Educative Media?</t>
  </si>
  <si>
    <t>http://blog.ouseful.info/2010/12/09/an-appropriate-use-of-technology/</t>
  </si>
  <si>
    <t>An Appropriate Use of Technologyâ€¦</t>
  </si>
  <si>
    <t>http://blog.ouseful.info/2010/12/08/nobody-would-have-believed/</t>
  </si>
  <si>
    <t>Nobody would have believedâ€¦</t>
  </si>
  <si>
    <t>http://blog.ouseful.info/2010/12/08/google-books-library-shelves/</t>
  </si>
  <si>
    <t>Google Books Library Shelves</t>
  </si>
  <si>
    <t>http://blog.ouseful.info/2010/12/04/what-is-a-data-journalist/</t>
  </si>
  <si>
    <t>What is a Data Journalist?</t>
  </si>
  <si>
    <t>http://blog.ouseful.info/2010/12/03/linked-data-without-the-sparql/</t>
  </si>
  <si>
    <t>Linked Data Without the SPARQL â€“ OU/BBC Programmes on iPlayer</t>
  </si>
  <si>
    <t>http://blog.ouseful.info/2010/12/02/tv-criticreviewer-or-tv-scheduler/</t>
  </si>
  <si>
    <t>TV Critic/Reviewer, or TV Scheduler?</t>
  </si>
  <si>
    <t>http://blog.ouseful.info/2010/11/26/blogged-elsewhere-getting-started-with-coins-gov-spending-linked-data/</t>
  </si>
  <si>
    <t>Blogged Elsewhere: Getting Started with COINS Gov Spending Linked Data</t>
  </si>
  <si>
    <t>http://blog.ouseful.info/2010/11/25/subscription-models-for-lifelong-students/</t>
  </si>
  <si>
    <t>Subscription Models for Lifelong Students</t>
  </si>
  <si>
    <t>http://blog.ouseful.info/2010/11/25/dewey-fencing-and-getting-started-with-bibliographica/</t>
  </si>
  <si>
    <t>Dewey Fencing, and Getting Started With Bibliographica Linked Data</t>
  </si>
  <si>
    <t>http://blog.ouseful.info/2010/11/24/should-academic-journal-papers-have-video-trailers/</t>
  </si>
  <si>
    <t>Should Academic Journal Papers Have Video Trailers?</t>
  </si>
  <si>
    <t>http://blog.ouseful.info/2010/11/24/new-study-at-ou-ios-app-for-iphone-ipad-and-ipod-touch/</t>
  </si>
  <si>
    <t>New â€œStudy at OUâ€ iOS app for iPhone, iPad and iPod Touch</t>
  </si>
  <si>
    <t>Time, Yet, for Twitter Captions on BBC iPlayer Content?</t>
  </si>
  <si>
    <t>http://blog.ouseful.info/2010/11/23/getting-started-with-data-open-ac-uk-course-linked-data/</t>
  </si>
  <si>
    <t>Getting Started With data.open.ac.uk Course Linked Data</t>
  </si>
  <si>
    <t>http://blog.ouseful.info/2010/11/19/using-gephi-to-create-bubble-charts-exploring-government-tenders/</t>
  </si>
  <si>
    <t>Using Gephi to Create Bubble Charts: Exploring Government Tenders</t>
  </si>
  <si>
    <t>http://blog.ouseful.info/2010/11/19/if-youre-going-to-republish-data-try-to-be-consistent/</t>
  </si>
  <si>
    <t>If Youâ€™re Going to Republish Data, Try To Be Consistentâ€¦</t>
  </si>
  <si>
    <t>http://blog.ouseful.info/2010/11/19/government-spending-data-explorer/</t>
  </si>
  <si>
    <t>Government Spending Data Explorer</t>
  </si>
  <si>
    <t>http://blog.ouseful.info/2010/11/19/all-jobs-digital-at-the-ou/</t>
  </si>
  <si>
    <t>All Jobs Digital at the OUâ€¦</t>
  </si>
  <si>
    <t>http://blog.ouseful.info/2010/11/18/screenscraping-the-ou-set-books-webpage-sometimes-its-worth-asking/</t>
  </si>
  <si>
    <t>Screenscraping the OU Set Books Webpage â€“ Sometimes itâ€™s Worth Askingâ€¦</t>
  </si>
  <si>
    <t>http://blog.ouseful.info/2010/11/18/my-understanding-of-sparql-the-first-attempt/</t>
  </si>
  <si>
    <t>My Understanding of SPARQL, the First Attemptâ€¦</t>
  </si>
  <si>
    <t>http://blog.ouseful.info/2010/11/17/yahoo-clues-search-pathways-and-search-trends-with-demographic-data/</t>
  </si>
  <si>
    <t>Yahoo Clues â€“ Search Pathways, and Search Trends With Demographic Data</t>
  </si>
  <si>
    <t>http://blog.ouseful.info/2010/11/17/random-thoughts-on-search-demographics/</t>
  </si>
  <si>
    <t>Random Thoughts on Search Demographics</t>
  </si>
  <si>
    <t>http://blog.ouseful.info/2010/11/17/data-open-ac-uk-linked-data-now-exposing-module-information/</t>
  </si>
  <si>
    <t>data.open.ac.uk Linked Data Now Exposing Module Information</t>
  </si>
  <si>
    <t>http://blog.ouseful.info/2010/11/16/buggy-quirky-behaviour-to-watch-for-in-google-spreadsheets-importdata-and-query-formulae/</t>
  </si>
  <si>
    <t>Buggy, Quirky Behaviour to Watch for in Google Spreadsheets ImportData and QUERY Formulae</t>
  </si>
  <si>
    <t>http://blog.ouseful.info/2010/11/12/practical-data-scraping-uk-government-transparency-data-ministers-meetings/</t>
  </si>
  <si>
    <t>Practical Data Scraping â€“ UK Government Transparency Data (Ministerâ€™s Meetings)</t>
  </si>
  <si>
    <t>http://blog.ouseful.info/2010/11/09/show-me-the-data-but-not-all-of-it-just-a-little-bit/</t>
  </si>
  <si>
    <t>Show Me the Data â€“ But Not All of It (Just a Little Bitâ€¦)</t>
  </si>
  <si>
    <t>http://blog.ouseful.info/2010/11/08/getting-started-with-linked-data-openup-laboratories/</t>
  </si>
  <si>
    <t>Getting Started With Linked Data â€“ OpenUp Laboratories Example SPARQL Queries</t>
  </si>
  <si>
    <t>http://blog.ouseful.info/2010/11/03/accessing-government-education-data-in-scraperwiki-via-the-edubaseeducation-datastore-api/</t>
  </si>
  <si>
    <t>Accessing Government Education Data in Scraperwiki via the Edubase/Education Datastore API</t>
  </si>
  <si>
    <t>http://blog.ouseful.info/2010/11/02/accessing-linked-data-in-scraperwiki/</t>
  </si>
  <si>
    <t>Accessing Linked Data in Scraperwiki via YQL</t>
  </si>
  <si>
    <t>http://blog.ouseful.info/2010/11/01/tesco-the-tech-company/</t>
  </si>
  <si>
    <t>Tesco the Tech Companyâ€¦?</t>
  </si>
  <si>
    <t>http://blog.ouseful.info/2010/10/31/what-happens-if-java-dies/</t>
  </si>
  <si>
    <t>What Happens If Java Dies?</t>
  </si>
  <si>
    <t>http://blog.ouseful.info/2010/10/29/first-dabblings-with-scraperwiki-all-party-groups/</t>
  </si>
  <si>
    <t>First Dabblings With Scraperwiki â€“ All Party Groups</t>
  </si>
  <si>
    <t>http://blog.ouseful.info/2010/10/28/visualising-the-life-of-a-code-repository/</t>
  </si>
  <si>
    <t>Visualising The Life of a (Code) Repository</t>
  </si>
  <si>
    <t>http://blog.ouseful.info/2010/10/27/discovering-co-location-communities-tweets-near-wherever/</t>
  </si>
  <si>
    <t>Discovering Co-location Communities â€“ Twitter Maps of Tweets Near Whereverâ€¦</t>
  </si>
  <si>
    <t>http://blog.ouseful.info/2010/10/27/could-librarians-be-influential-friends-and-who-owns-your-search-persona/</t>
  </si>
  <si>
    <t>Could Librarians Be Influential Friends? And Who Owns Your Search Persona?</t>
  </si>
  <si>
    <t>http://blog.ouseful.info/2010/10/26/more-python-floundering-stripping-google-analytics-tracking-codes-out-of-urls/</t>
  </si>
  <si>
    <t>More Python Flounderingâ€¦ Stripping Google Analytics Tracking Codes Out of URLs</t>
  </si>
  <si>
    <t>http://blog.ouseful.info/2010/10/25/rant-about-url-shorteners/</t>
  </si>
  <si>
    <t>Rant About URL Shortenersâ€¦</t>
  </si>
  <si>
    <t>http://blog.ouseful.info/2010/10/25/backup-and-run-yahoo-pipes-pipework-on-google-app-engine/</t>
  </si>
  <si>
    <t>Backup and Run Yahoo Pipes Pipework on Google App Engine</t>
  </si>
  <si>
    <t>http://blog.ouseful.info/2010/10/23/feed-detection-from-blog-url-lists-with-opml-output/</t>
  </si>
  <si>
    <t>Feed-detection From Blog URL Lists, with OPML Output</t>
  </si>
  <si>
    <t>http://blog.ouseful.info/2010/10/23/blog-details-from-an-rssatom-feed/</t>
  </si>
  <si>
    <t>Blog Details from an RSS/Atom Feed</t>
  </si>
  <si>
    <t>http://blog.ouseful.info/2010/10/22/feed-autodetection-with-yql/</t>
  </si>
  <si>
    <t>Feed Autodiscovery With YQL</t>
  </si>
  <si>
    <t>A Custom Search Engine for the Computer Weekly IT Blog Awards 2010 Nominees</t>
  </si>
  <si>
    <t>http://blog.ouseful.info/2010/10/21/first-attempt-at-rssatom-feed-autodetection-with-beautifulsoup/</t>
  </si>
  <si>
    <t>First Attempt at RSS/Atom Feed Autodetection With BeautifulSoup</t>
  </si>
  <si>
    <t>Adding Value to the Blog Award Nomination Collectionsâ€¦</t>
  </si>
  <si>
    <t>http://blog.ouseful.info/2010/10/20/5-minute-hack-qr-codes-from-an-rss-feed/</t>
  </si>
  <si>
    <t>5 Minute Hack â€“ QR Codes from an RSS Feed</t>
  </si>
  <si>
    <t>http://blog.ouseful.info/2010/10/18/getting-the-output-of-a-yahoo-pipe-into-your-own-webpage/</t>
  </si>
  <si>
    <t>Embedding the Output of a Yahoo Pipe in Your Own Webpage</t>
  </si>
  <si>
    <t>http://blog.ouseful.info/2010/10/18/friends-of-the-community-whos-effectively-following-a-hashtag/</t>
  </si>
  <si>
    <t>Friends of the Community: Whoâ€™s Effectively Following aÂ Hashtag</t>
  </si>
  <si>
    <t>http://blog.ouseful.info/2010/10/16/facebook-app-permissions-request-what-does-this-mean/</t>
  </si>
  <si>
    <t>Facebook App Permissions Request â€“ What Does This Mean?</t>
  </si>
  <si>
    <t>http://blog.ouseful.info/2010/10/16/against-powerpoint-animated-talks/</t>
  </si>
  <si>
    <t>Against Powerpoint â€“ Animated Talks</t>
  </si>
  <si>
    <t>http://blog.ouseful.info/2010/10/12/a-further-look-at-the-orange-data-playground-filters-and-file-merging/</t>
  </si>
  <si>
    <t>A Further Look at the Orange Data Playground â€“ Filters and File Merging</t>
  </si>
  <si>
    <t>http://blog.ouseful.info/2010/10/11/ouseless-info/</t>
  </si>
  <si>
    <t>OUseless.info</t>
  </si>
  <si>
    <t>http://blog.ouseful.info/2010/10/07/legacy-systems-management-time-for-a-cobol-course/</t>
  </si>
  <si>
    <t>Legacy Systems Management â€“ Time For a Cobol Course?!;-)</t>
  </si>
  <si>
    <t>http://blog.ouseful.info/2010/10/06/orange-visual-visualisation-tool/</t>
  </si>
  <si>
    <t>Orange Visual Visualisation Tool</t>
  </si>
  <si>
    <t>http://blog.ouseful.info/2010/10/04/its-all-about-flow/</t>
  </si>
  <si>
    <t>Itâ€™s All About Flowâ€¦</t>
  </si>
  <si>
    <t>http://blog.ouseful.info/2010/10/03/graph-structure-of-an-open-science-notebook-linked-science-ftw/</t>
  </si>
  <si>
    <t>Graph Structure of an Open Science Notebook â€“ â€œLinked Scienceâ€Â FTWâ€¦</t>
  </si>
  <si>
    <t>http://blog.ouseful.info/2010/10/01/uk-open-data-guidance-resources/</t>
  </si>
  <si>
    <t>UK Open Data Guidance Resources</t>
  </si>
  <si>
    <t>http://blog.ouseful.info/2010/09/30/yahoo-pipes-code-generator/</t>
  </si>
  <si>
    <t>Yahoo Pipes Code Generator (Python): Pipe2Py</t>
  </si>
  <si>
    <t>My Twitter Community Grabbing Code â€“ newt.py</t>
  </si>
  <si>
    <t>http://blog.ouseful.info/2010/09/29/xml-data-scraping-and-screen-scraping-with-yql/</t>
  </si>
  <si>
    <t>XML Data Scraping and Screen Scraping with YQL</t>
  </si>
  <si>
    <t>http://blog.ouseful.info/2010/09/29/so-how-does-the-backchannel-work-when-chatham-house-rules-are-in-place/</t>
  </si>
  <si>
    <t>So How Does the Twitter Backchannel Work When The Chatham House Rule Is inÂ Place?</t>
  </si>
  <si>
    <t>http://blog.ouseful.info/2010/09/28/data-open-ac-uk-arrives-with-linked-data-goodness/</t>
  </si>
  <si>
    <t>data.open.ac.uk Arrives, With Linked Data Goodness</t>
  </si>
  <si>
    <t>http://blog.ouseful.info/2010/09/27/initial-thoughts-on-profiling-dirdigengs-friends-network-on-twitter/</t>
  </si>
  <si>
    <t>Initial Thoughts on Profiling @dirdigengâ€™s Friends Network on Twitter</t>
  </si>
  <si>
    <t>http://blog.ouseful.info/2010/09/24/so-when-will-we-start-to-see-live-billboard-ads-in-streetview/</t>
  </si>
  <si>
    <t>So When Will We Start to See Live BIllboard Ads in Streetview?</t>
  </si>
  <si>
    <t>http://blog.ouseful.info/2010/09/24/open-courses-about-10-weeks-seems-to-be-it-then/</t>
  </si>
  <si>
    <t>Open Courses: About 10 Weeks Seems To Be It, Then?</t>
  </si>
  <si>
    <t>http://blog.ouseful.info/2010/09/23/plenk2010-twitter-clusters/</t>
  </si>
  <si>
    <t>PLENK2010 â€“ Twitter Clusters</t>
  </si>
  <si>
    <t>http://blog.ouseful.info/2010/09/23/ffmpeg-handy-hints/</t>
  </si>
  <si>
    <t>ffmpeg â€“ Handy Hints</t>
  </si>
  <si>
    <t>http://blog.ouseful.info/2010/09/23/digging-deeper-into-the-structure-of-my-twitter-friends-network-librarian-spotting/</t>
  </si>
  <si>
    <t>Digging Deeper into the Structure of My Twitter Friends Network: Librarian Spotting</t>
  </si>
  <si>
    <t>http://blog.ouseful.info/2010/09/21/small-world-a-snapshot-of-how-my-twitter-friends-follow-each-other/</t>
  </si>
  <si>
    <t>Small World? A Snapshot of How My Twitter â€œFriendsâ€ Follow Each Otherâ€¦</t>
  </si>
  <si>
    <t>Finding Email Addresses from Twitter IDs â€“ Google OtherMe</t>
  </si>
  <si>
    <t>http://blog.ouseful.info/2010/09/19/keynote-vjing-supporting-spoken-word-events-with-live-mixed-visuals/</t>
  </si>
  <si>
    <t>Keynote VJingâ€¦ Supporting Spoken Word Events With Live Mixed Visuals</t>
  </si>
  <si>
    <t>http://blog.ouseful.info/2010/09/17/a-quick-play-with-google-static-maps-dallas-crime/</t>
  </si>
  <si>
    <t>A Quick Play with Google Static Maps: Dallas Crime</t>
  </si>
  <si>
    <t>http://blog.ouseful.info/2010/09/17/a-first-not-very-successful-look-at-using-ordnance-survey-openlayers/</t>
  </si>
  <si>
    <t>A First â€“ Not Very Successful â€“ Look at Using Ordnance Survey OpenLayersâ€¦</t>
  </si>
  <si>
    <t>http://blog.ouseful.info/2010/09/14/so-wtf-is-data-scholarship/</t>
  </si>
  <si>
    <t>So WTF is Data Scholarship?</t>
  </si>
  <si>
    <t>http://blog.ouseful.info/2010/09/14/so-what-are-we-going-to-actually-do-with-all-this-open-data/</t>
  </si>
  <si>
    <t>So What Are We Going to Actually Do With All This Open Data?</t>
  </si>
  <si>
    <t>http://blog.ouseful.info/2010/09/13/structural-differences-in-hashtag-communities-highly-interconnected-or-not/</t>
  </si>
  <si>
    <t>Structural Differences in Hashtag Communities: Highly Interconnected or Not?</t>
  </si>
  <si>
    <t>http://blog.ouseful.info/2010/09/13/more-observations-on-the-twittering-mps-network/</t>
  </si>
  <si>
    <t>More Observations on the Twittering MPsâ€™ Networkâ€¦</t>
  </si>
  <si>
    <t>http://blog.ouseful.info/2010/09/13/first-pass-quick-look-at-the-uk-mps-twitter-network/</t>
  </si>
  <si>
    <t>First Pass, Quick Look at the UK MPsâ€™ Twitter Network</t>
  </si>
  <si>
    <t>http://blog.ouseful.info/2010/09/10/so-what-do-simple-hashtag-community-visualisations-tell-us/</t>
  </si>
  <si>
    <t>So What Do Simple Hashtag Community Visualisations Tell Us?</t>
  </si>
  <si>
    <t>http://blog.ouseful.info/2010/09/09/additional-thoughts-on-tag-powered-context/</t>
  </si>
  <si>
    <t>Additional Thoughts on Generating a Persistent Context from an Event Tag</t>
  </si>
  <si>
    <t>http://blog.ouseful.info/2010/09/08/discovering-context-event-focusing/</t>
  </si>
  <si>
    <t>Discovering Context: Event Focusing</t>
  </si>
  <si>
    <t>Deriving a Persistent EdTech Context from the ALTC2010 Twitter Backchannel</t>
  </si>
  <si>
    <t>http://blog.ouseful.info/2010/09/02/a-quick-visualisation-of-pingbacked-posts-in-ouseful-info-using-gephi/</t>
  </si>
  <si>
    <t>A Quick Visualisation of Pingbacked Posts in OUseful.info Using Gephi</t>
  </si>
  <si>
    <t>http://blog.ouseful.info/2010/09/01/top-level-url-conventions-in-local-council-open-data-websites/</t>
  </si>
  <si>
    <t>â€œTop Levelâ€ URL Conventions in Local Council Open Data Websites</t>
  </si>
  <si>
    <t>http://blog.ouseful.info/2010/08/31/whos-using-mendeley-in-your-institution/</t>
  </si>
  <si>
    <t>Whoâ€™s Using Mendeley in Your Institution?</t>
  </si>
  <si>
    <t>http://blog.ouseful.info/2010/08/31/using-graphviz-to-explore-the-internal-link-structure-of-a-wordpress-blog/</t>
  </si>
  <si>
    <t>Using Graphviz to Explore the Internal Link Structure of a WordPress Blog</t>
  </si>
  <si>
    <t>http://blog.ouseful.info/2010/08/30/the-structure-of-ouseful-info/</t>
  </si>
  <si>
    <t>The Structure of OUseful.Info</t>
  </si>
  <si>
    <t>http://blog.ouseful.info/2010/08/27/slideshare-stats-number-of-views-of-your-recent-slideshows/</t>
  </si>
  <si>
    <t>Slideshare Stats â€“ Number of Views of Your Recent Slideshows</t>
  </si>
  <si>
    <t>http://blog.ouseful.info/2010/08/26/in-for-a-penny-in-for-a-pound-my-promotion-case-for-support/</t>
  </si>
  <si>
    <t>In For a Penny, In For a Poundâ€¦ My Promotion â€œCase for Supportâ€</t>
  </si>
  <si>
    <t>http://blog.ouseful.info/2010/08/25/my-slides-from-the-data-driven-journalism-round-table-ddj/</t>
  </si>
  <si>
    <t>My Slides from the Data Driven Journalism Round Table (ddj)</t>
  </si>
  <si>
    <t>http://blog.ouseful.info/2010/08/25/doodlings-around-the-data-driven-journalism-round-table-event-hashtag-community/</t>
  </si>
  <si>
    <t>Doodlings Around the Data Driven Journalism Round Table Event Hashtag Community</t>
  </si>
  <si>
    <t>http://blog.ouseful.info/2010/08/17/idle-thought-a-couple-more-approaches-to-making-csv-files-queryable/</t>
  </si>
  <si>
    <t>Idle Thoughts â€“ A Few More Approaches to Making CSV Files Queryable</t>
  </si>
  <si>
    <t>Crowd Sourcing a Promotion Caseâ€¦</t>
  </si>
  <si>
    <t>http://blog.ouseful.info/2010/08/11/approaches-to-soliciting-responses-for-institutional-responses-to-formal-consultations/</t>
  </si>
  <si>
    <t>Approaches to Soliciting Opinions for Institutional Responses to Formal Consultations</t>
  </si>
  <si>
    <t>On the Different Roles Documents and Comments May Take in a Commentable Document</t>
  </si>
  <si>
    <t>http://blog.ouseful.info/2010/07/30/library-location-data-on-data-gov-uk/</t>
  </si>
  <si>
    <t>Library Location Data on data.gov.uk</t>
  </si>
  <si>
    <t>http://blog.ouseful.info/2010/07/28/project-pitching-jisc-elevator-concept/</t>
  </si>
  <si>
    <t>Project Pitching: JISC Elevator Concept</t>
  </si>
  <si>
    <t>http://blog.ouseful.info/2010/07/28/fragments-open-access-journal-data/</t>
  </si>
  <si>
    <t>Fragments â€“ Open Access Journal Data</t>
  </si>
  <si>
    <t>http://blog.ouseful.info/2010/07/27/libraries-near-me-map-courtesy-of-librarything/</t>
  </si>
  <si>
    <t>Libraries Near Me Map (Courtesy ofÂ LibraryThing)</t>
  </si>
  <si>
    <t>http://blog.ouseful.info/2010/07/26/openlearn-website-refresh-and-the-re-emergence-of-sociallearn/</t>
  </si>
  <si>
    <t>OpenLearn Website Refresh, and the Re-emergence of SocialLearnâ€¦</t>
  </si>
  <si>
    <t>http://blog.ouseful.info/2010/07/26/google-impact-the-google-suggest-factor/</t>
  </si>
  <si>
    <t>Google Impactâ€¦? The â€œGoogle Suggestâ€ Factor</t>
  </si>
  <si>
    <t>http://blog.ouseful.info/2010/07/25/f1-pit-stop-strategist-what-id-like-to-see-post-pitstop-re-entry-points/</t>
  </si>
  <si>
    <t>F1 Pit Stop Strategist (What Iâ€™d Like to See): Post Pitstop Re-entry Points</t>
  </si>
  <si>
    <t>http://blog.ouseful.info/2010/07/23/5-minute-hack-uk-centres-online-map/</t>
  </si>
  <si>
    <t>5 Minute Hack â€“ UK Centres Online Map</t>
  </si>
  <si>
    <t>http://blog.ouseful.info/2010/07/22/why-should-academics-develop-their-course-materials-in-public/</t>
  </si>
  <si>
    <t>Why Should Academics Develop Their Course Materials in Publicâ€¦?</t>
  </si>
  <si>
    <t>http://blog.ouseful.info/2010/07/22/getting-web-based-images-into-a-mobile-app-app-inventor-formula-plotting-app-using-the-google-charts-api/</t>
  </si>
  <si>
    <t>Getting Web-based Images into a Mobile App â€“ App Inventor Formula Plotting App Using the Google Charts API</t>
  </si>
  <si>
    <t>http://blog.ouseful.info/2010/07/21/getting-started-with-google-app-inventor-a-twitter-search-client/</t>
  </si>
  <si>
    <t>Getting Started With Google App Inventor â€“ A Twitter Search Client</t>
  </si>
  <si>
    <t>http://blog.ouseful.info/2010/07/21/education-and-the-real-world/</t>
  </si>
  <si>
    <t>Education and the Real Worldâ€¦</t>
  </si>
  <si>
    <t>http://blog.ouseful.info/2010/07/21/digigov-draft-guidance-on-commentable-documents/</t>
  </si>
  <si>
    <t>Digigov Draft Guidance on Commentable Documents</t>
  </si>
  <si>
    <t>http://blog.ouseful.info/2010/07/20/overview-of-google-app-inventor-blocks/</t>
  </si>
  <si>
    <t>Overview of Google App Inventor Blocks</t>
  </si>
  <si>
    <t>http://blog.ouseful.info/2010/07/20/contextual-content-delivery/</t>
  </si>
  <si>
    <t>Contextual Content Delivery on Higher Ed Websites Using Ad Servers</t>
  </si>
  <si>
    <t>http://blog.ouseful.info/2010/07/19/previewing-the-contents-of-a-json-feed/</t>
  </si>
  <si>
    <t>Previewing the Contents of a JSON Feed in Yahoo Pipes</t>
  </si>
  <si>
    <t>http://blog.ouseful.info/2010/07/19/grabbing-the-output-of-a-yahoo-pipe-into-a-web-page/</t>
  </si>
  <si>
    <t>Grabbing the Output of a Yahoo Pipe into a Web Page Using JQuery</t>
  </si>
  <si>
    <t>Meeting/Workshop Amplification at DMU</t>
  </si>
  <si>
    <t>Backchannel Side Effects â€“ Personal Meeting Notes</t>
  </si>
  <si>
    <t>http://blog.ouseful.info/2010/07/15/what-else-i-have-missed-recently-more-subscription-management-tools-in-delicious/</t>
  </si>
  <si>
    <t>What Else I Have Missed Recently? More Subscription Management Tools in Delicious</t>
  </si>
  <si>
    <t>http://blog.ouseful.info/2010/07/15/documentcomment-interlacing-with-digress-it/</t>
  </si>
  <si>
    <t>Document/Comment Interlacing with Digress.it</t>
  </si>
  <si>
    <t>http://blog.ouseful.info/2010/07/13/google-charts-now-plot-functions/</t>
  </si>
  <si>
    <t>Google Charts Now Plot Functions</t>
  </si>
  <si>
    <t>http://blog.ouseful.info/2010/07/12/using-twitter-lists-to-define-custom-search-engines/</t>
  </si>
  <si>
    <t>Using Twitter Lists to Define Custom Search Engines</t>
  </si>
  <si>
    <t>http://blog.ouseful.info/2010/07/09/opml-support-for-jiscpress-and-writetoreply/</t>
  </si>
  <si>
    <t>OPML Support for JISCPress and WriteToReply</t>
  </si>
  <si>
    <t>http://blog.ouseful.info/2010/07/09/open-course-production/</t>
  </si>
  <si>
    <t>Open Course Production</t>
  </si>
  <si>
    <t>http://blog.ouseful.info/2010/07/09/dazed-and-confused/</t>
  </si>
  <si>
    <t>Dazed and Confusedâ€¦</t>
  </si>
  <si>
    <t>http://blog.ouseful.info/2010/07/08/amplified-meetings-and-participatory-deliberation/</t>
  </si>
  <si>
    <t>Amplified Meetings and Participatory Deliberationâ€¦</t>
  </si>
  <si>
    <t>http://blog.ouseful.info/2010/07/07/when-open-public-data-isnt/</t>
  </si>
  <si>
    <t>When Open Public Data Isnâ€™tâ€¦?</t>
  </si>
  <si>
    <t>http://blog.ouseful.info/2010/07/07/using-writetoreply-to-publish-committee-papers-is-an-active-role-for-wtr-in-meetings-also-possible/</t>
  </si>
  <si>
    <t>Using WriteToReply to Publish Committee Papers. Is an Active Role for WTR in Meetings Also Possible?</t>
  </si>
  <si>
    <t>http://blog.ouseful.info/2010/07/07/mulling-over-an-idea-for-hashtag-community-maturity-profiles/</t>
  </si>
  <si>
    <t>Mulling Over an Idea for Hashtag Community Maturity Profiles</t>
  </si>
  <si>
    <t>http://blog.ouseful.info/2010/07/06/who-owes-whom-a-handful-of-links-relating-to-international-debt/</t>
  </si>
  <si>
    <t>Who Owes Whom? A Handful of Links Relating to International Debtâ€¦</t>
  </si>
  <si>
    <t>http://blog.ouseful.info/2010/07/05/single-page-commentable-consultation-docs/</t>
  </si>
  <si>
    <t>Single Page Commentable Consultation Docs</t>
  </si>
  <si>
    <t>http://blog.ouseful.info/2010/07/02/signaling-important-document-paragraphs-in-writetoreply-and-a-possible-mobile-theme/</t>
  </si>
  <si>
    <t>Signaling Important Document Paragraphs in WriteToReply â€“ And a Possible Mobile Theme?</t>
  </si>
  <si>
    <t>http://blog.ouseful.info/2010/07/01/public-data-principles-rss-autodiscovery-on-government-department-websites/</t>
  </si>
  <si>
    <t>Public Data Principles: RSS Autodiscovery on Government Department Websites?</t>
  </si>
  <si>
    <t>http://blog.ouseful.info/2010/07/01/data-portability-policies-in-heis/</t>
  </si>
  <si>
    <t>Data Portability Policies in HEIs</t>
  </si>
  <si>
    <t>http://blog.ouseful.info/2010/06/30/principles-for-and-practicalities-of-open-public-data/</t>
  </si>
  <si>
    <t>Principles for, and Practicalities of, Open Public Data</t>
  </si>
  <si>
    <t>http://blog.ouseful.info/2010/06/29/whitelisted-hashtag-retweeter-pipe/</t>
  </si>
  <si>
    <t>Whitelisted Hashtag Retweeter Pipe</t>
  </si>
  <si>
    <t>http://blog.ouseful.info/2010/06/28/so-where-do-the-numbers-in-government-reports-come-from/</t>
  </si>
  <si>
    <t>So Where Do the Numbers in Government Reports Come From?</t>
  </si>
  <si>
    <t>http://blog.ouseful.info/2010/06/25/what-can-google-do-for-you/</t>
  </si>
  <si>
    <t>What Can Google Do For You?</t>
  </si>
  <si>
    <t>http://blog.ouseful.info/2010/06/25/using-csv-docs-as-a-database/</t>
  </si>
  <si>
    <t>Using CSV Docs As a Database</t>
  </si>
  <si>
    <t>http://blog.ouseful.info/2010/06/25/guardian-datastore-mps-expenses-spreadsheet-as-a-database/</t>
  </si>
  <si>
    <t>Guardian Datastore MPsâ€™ Expenses Spreadsheet as a Database</t>
  </si>
  <si>
    <t>First Glimpses of the OUConf10 Hashtag Community</t>
  </si>
  <si>
    <t>uTitle: Anytime Twitter Captioning of Youtube Videos</t>
  </si>
  <si>
    <t>http://blog.ouseful.info/2010/06/16/a-couple-of-things-from-last-weeks-independent-on-sunday/</t>
  </si>
  <si>
    <t>A Couple of Things from Last Weekâ€™s Independent on Sundayâ€¦</t>
  </si>
  <si>
    <t>http://blog.ouseful.info/2010/06/11/scribbled-ideas-for-research-around-the-ou-online-conference/</t>
  </si>
  <si>
    <t>Scribbled Ideas for â€œResearchâ€ Around the OU Online Conferenceâ€¦</t>
  </si>
  <si>
    <t>http://blog.ouseful.info/2010/06/11/dont-tell-us-what-to-do-let-us-surprise-you/</t>
  </si>
  <si>
    <t>Donâ€™t Tell Us What To Do â€“ Let Us Surprise Youâ€¦</t>
  </si>
  <si>
    <t>onFormSubmit â€“ Raising Web Scale Events in Google Spreadsheets</t>
  </si>
  <si>
    <t>http://blog.ouseful.info/2010/06/08/liberating-data-from-the-guardian-has-it-really-come-to-this/</t>
  </si>
  <si>
    <t>Liberating Data from the Guardianâ€¦ Has it Really Come to This?</t>
  </si>
  <si>
    <t>Time for data.ac.uk? Or a local data.open.ac.uk?</t>
  </si>
  <si>
    <t>http://blog.ouseful.info/2010/06/07/ba-dum-education-for-the-open-web-fellowship-uncourse-edu/</t>
  </si>
  <si>
    <t>Ba dumâ€¦ Education for the Open Web Fellowship: Uncourse Edu</t>
  </si>
  <si>
    <t>http://blog.ouseful.info/2010/06/02/manchester-digital-presentation-open-council-data/</t>
  </si>
  <si>
    <t>Manchester Digital Presentation â€“ Open Council Data</t>
  </si>
  <si>
    <t>http://blog.ouseful.info/2010/06/01/plotting-comment-networks-in-gephi-part-ii/</t>
  </si>
  <si>
    <t>Plotting Comment Networks in Gephi, Part II â€“ Merging Datasets Using Google Fusion Tables</t>
  </si>
  <si>
    <t>http://blog.ouseful.info/2010/05/31/gephi-comment-graphs/</t>
  </si>
  <si>
    <t>Gephi â€“ Comment Graphs</t>
  </si>
  <si>
    <t>http://blog.ouseful.info/2010/05/31/gephi-bits-3-augmented-user-ids-around-social-objects/</t>
  </si>
  <si>
    <t>Gephi Bits 3: Augmented User IDs Around Social Objects</t>
  </si>
  <si>
    <t>http://blog.ouseful.info/2010/05/28/too-much-information-not-enough-data/</t>
  </si>
  <si>
    <t>Too Much Information, Not Enough Data?</t>
  </si>
  <si>
    <t>http://blog.ouseful.info/2010/05/28/back-from-the-count/</t>
  </si>
  <si>
    <t>Back From the Countâ€¦</t>
  </si>
  <si>
    <t>http://blog.ouseful.info/2010/05/27/thoughts-on-telling/</t>
  </si>
  <si>
    <t>Thoughts on Tellingâ€¦.</t>
  </si>
  <si>
    <t>http://blog.ouseful.info/2010/05/27/on-digitalndata-librarianship/</t>
  </si>
  <si>
    <t>On Digitalâ€™n'Data Librarianship</t>
  </si>
  <si>
    <t>http://blog.ouseful.info/2010/05/27/gephi-bits-2-a-further-look-at-comments-on-social-objects-in-a-closed-community/</t>
  </si>
  <si>
    <t>Gephi Bits 2: A Further Look at Comments on Social Objects in a Closed Community</t>
  </si>
  <si>
    <t>BBC iPlayer Gets a New Beta Release, plus Some Thoughts on My Changing TV Habits</t>
  </si>
  <si>
    <t>http://blog.ouseful.info/2010/05/25/from-uncourse-to-short-course-calrg-presentation/</t>
  </si>
  <si>
    <t>From Uncourse to Short Course â€“ CALRG Presentation</t>
  </si>
  <si>
    <t>http://blog.ouseful.info/2010/05/23/a-state-of-surveillance/</t>
  </si>
  <si>
    <t>A State of Surveillanceâ€¦</t>
  </si>
  <si>
    <t>http://blog.ouseful.info/2010/05/21/push-and-the-feed-based-autoresponder/</t>
  </si>
  <si>
    <t>PUSH and the Feed-Based AutoResponder</t>
  </si>
  <si>
    <t>http://blog.ouseful.info/2010/05/21/google-io-gulp/</t>
  </si>
  <si>
    <t>Google I/O: Gulpâ€¦</t>
  </si>
  <si>
    <t>Imaginings Around Emerging Infoskills for Digital Librarians</t>
  </si>
  <si>
    <t>http://blog.ouseful.info/2010/05/20/gephi-bits-1-comments-on-social-objects-in-a-closed-community/</t>
  </si>
  <si>
    <t>Gephi Bits 1: Comments on Social Objects in a ClosedÂ Community</t>
  </si>
  <si>
    <t>http://blog.ouseful.info/2010/05/17/personal-declarations-on-your-behalf-why-visiting-one-website-might-tell-another-you-were-there/</t>
  </si>
  <si>
    <t>Personal Declarations on Your Behalf â€“ Why Visiting One Website Might Tell Another You Were There</t>
  </si>
  <si>
    <t>http://blog.ouseful.info/2010/05/16/getting-started-with-the-gephi-network-visualisation-app-%e2%80%93-my-facebook-network-part-v/</t>
  </si>
  <si>
    <t>Getting Started With The Gephi Network Visualisation App â€“ My Facebook Network, Part V</t>
  </si>
  <si>
    <t>http://blog.ouseful.info/2010/05/12/getting-started-with-the-gephi-network-visualisation-app-%e2%80%93-my-facebook-network-part-iv/</t>
  </si>
  <si>
    <t>Getting Started With The Gephi Network Visualisation App â€“ My Facebook Network, Part IV</t>
  </si>
  <si>
    <t>http://blog.ouseful.info/2010/05/10/getting-started-with-gephi-network-visualisation-app-%e2%80%93-my-facebook-network-part-iii-ego-filters-and-simple-network-stats/</t>
  </si>
  <si>
    <t>Getting Started With Gephi Network Visualisation App â€“ My Facebook Network, Part III: Ego Filters and SimpleÂ NetworkÂ Stats</t>
  </si>
  <si>
    <t>http://blog.ouseful.info/2010/05/09/f1-data-junkie-lap-elevation-data/</t>
  </si>
  <si>
    <t>F1 Data Junkie â€“ Lap Elevation Data</t>
  </si>
  <si>
    <t>http://blog.ouseful.info/2010/05/06/debunking-uniform-swing-maybe-next-time/</t>
  </si>
  <si>
    <t>Debunking Uniform Swingâ€¦ Maybe Next Timeâ€¦?</t>
  </si>
  <si>
    <t>http://blog.ouseful.info/2010/05/05/opportunities-for-course-promotion-no-237-delicious/</t>
  </si>
  <si>
    <t>Opportunities for Course Promotion No. 237: Delicious</t>
  </si>
  <si>
    <t>http://blog.ouseful.info/2010/05/03/uk-general-election-2010-interactive-maps-and-swingometers/</t>
  </si>
  <si>
    <t>UK General Election 2010 â€“ Interactive Maps and Swingometers</t>
  </si>
  <si>
    <t>http://blog.ouseful.info/2010/05/03/playing-with-processing-arc-and-general-election-data-2005/</t>
  </si>
  <si>
    <t>Playing With Processing â€“ arc() and General Election Data, 2005</t>
  </si>
  <si>
    <t>http://blog.ouseful.info/2010/04/30/programming-not-coding-infoskills-for-journalists-and-librarians/</t>
  </si>
  <si>
    <t>Programming, Not Coding: Infoskills for Journalists (and Librarians..?!;-)</t>
  </si>
  <si>
    <t>Confluence in My Feed Reader â€“ The Side Effects ofÂ Presenting</t>
  </si>
  <si>
    <t>http://blog.ouseful.info/2010/04/29/ou-facebook-app-competition/</t>
  </si>
  <si>
    <t>OU Facebook App Competition</t>
  </si>
  <si>
    <t>http://blog.ouseful.info/2010/04/28/web-lego-and-format-glue-aka-get-yer-mashup-on/</t>
  </si>
  <si>
    <t>Web Lego And Format Glue, aka Get Yer MashupÂ On</t>
  </si>
  <si>
    <t>http://blog.ouseful.info/2010/04/27/odd-thoughts-about-digital-scholarship/</t>
  </si>
  <si>
    <t>Odd Thoughts About Digital Scholarship</t>
  </si>
  <si>
    <t>http://blog.ouseful.info/2010/04/26/using-writetoreply-documents-as-the-basis-for-discussion/</t>
  </si>
  <si>
    <t>Using WriteToReply Documents as the Basis for Discussion in a Meeting Room Setting</t>
  </si>
  <si>
    <t>http://blog.ouseful.info/2010/04/26/data-handling-in-action-visualising-uk-general-election-2005-results/</t>
  </si>
  <si>
    <t>Data Handling in Action â€“ Visualising UK General Election 2005 Results</t>
  </si>
  <si>
    <t>http://blog.ouseful.info/2010/04/24/why-i-joined-the-facebook-privacy-changes-backlash/</t>
  </si>
  <si>
    <t>Why I Joined the Facebook Privacy Changes Backlashâ€¦</t>
  </si>
  <si>
    <t>http://blog.ouseful.info/2010/04/23/wordpress-paranoia-prevents-me-warning-about-facebook-evilness/</t>
  </si>
  <si>
    <t>WordPress Paranoia Prevents Me Warning About Facebook Evilness</t>
  </si>
  <si>
    <t>http://blog.ouseful.info/2010/04/23/keeping-up-with-facebook-privacy-changes-again/</t>
  </si>
  <si>
    <t>Keeping Up with Facebook Privacy Changes (Again)</t>
  </si>
  <si>
    <t>http://blog.ouseful.info/2010/04/23/hidden-talents-of-the-google-streetview-car/</t>
  </si>
  <si>
    <t>Hidden Talents of the Google Streetview Carâ€¦</t>
  </si>
  <si>
    <t>http://blog.ouseful.info/2010/04/23/getting-started-with-gephi-network-visualisation-app-%e2%80%93-my-facebook-network-part-ii-basic-filters/</t>
  </si>
  <si>
    <t>Getting Started With Gephi Network Visualisation App â€“ My Facebook Network, Part  II: BasicÂ Filters</t>
  </si>
  <si>
    <t>http://blog.ouseful.info/2010/04/22/visualising-whether-the-libdems-side-with-the-tories-or-labour-in-parliamentary-votes/</t>
  </si>
  <si>
    <t>Visualising Whether the LibDems Side with the Tories or Labour in Parliamentary Votes</t>
  </si>
  <si>
    <t>http://blog.ouseful.info/2010/04/20/infoskills-for-the-future-if-you-cant-handle-information-get-out-of-the-library/</t>
  </si>
  <si>
    <t>Infoskills for the Future â€“ If You Canâ€™t Handle Information, Get Out of the Library</t>
  </si>
  <si>
    <t>Searching the Backchannel â€“ Martin Bean, OU VC, Twitter Captioned at JISC10</t>
  </si>
  <si>
    <t>http://blog.ouseful.info/2010/04/18/f1-data-junkie-mclaren-driver-comparison-snapshots/</t>
  </si>
  <si>
    <t>F1 Data Junkie â€“ Mclaren Driver Comparison Snapshots from the 2010 Chinese Grand Prix</t>
  </si>
  <si>
    <t>http://blog.ouseful.info/2010/04/17/steps-towards-a-volcanic-ash-advisory-google-maps-mashup-using-met-office-data/</t>
  </si>
  <si>
    <t>Steps Towards a Volcanic Ash Advisory Google Maps Mashup Using Met Office Data</t>
  </si>
  <si>
    <t>http://blog.ouseful.info/2010/04/16/slides-from-uksg/</t>
  </si>
  <si>
    <t>Slides From UKSGâ€¦</t>
  </si>
  <si>
    <t>Linked Data and the Leadersâ€™ Debate â€“ My Challenge</t>
  </si>
  <si>
    <t>http://blog.ouseful.info/2010/04/16/getting-started-with-gephi-network-visualisation-app-my-facebook-network-part-i/</t>
  </si>
  <si>
    <t>Getting Started With The Gephi Network Visualisation App â€“ My Facebook Network, PartÂ I</t>
  </si>
  <si>
    <t>http://blog.ouseful.info/2010/04/16/a-slight-change-of-name/</t>
  </si>
  <si>
    <t>A Slight Change of Nameâ€¦</t>
  </si>
  <si>
    <t>http://blog.ouseful.info/2010/04/07/f1-data-junkie-driver-dna/</t>
  </si>
  <si>
    <t>F1 Data Junkie â€“ Driver DNA</t>
  </si>
  <si>
    <t>http://blog.ouseful.info/2010/03/31/quick-viz-australian-grand-prix/</t>
  </si>
  <si>
    <t>Quick Viz â€“ Australian Grand Prix</t>
  </si>
  <si>
    <t>http://blog.ouseful.info/2010/03/28/f1-data-junkie-visualising-the-zone/</t>
  </si>
  <si>
    <t>F1 Data Junkie â€“ Visualising the Zone</t>
  </si>
  <si>
    <t>http://blog.ouseful.info/2010/03/27/more-ways-of-looking-at-the-mclaren-f1-telemetry-data/</t>
  </si>
  <si>
    <t>More Ways of Looking At the Mclaren F1 Telemetry Data</t>
  </si>
  <si>
    <t>http://blog.ouseful.info/2010/03/26/so-what-courses-should-the-ou-be-offering/</t>
  </si>
  <si>
    <t>So What Courses Should the OU be Offering?</t>
  </si>
  <si>
    <t>http://blog.ouseful.info/2010/03/26/appreciating-games-through-learning-how-to-make-them/</t>
  </si>
  <si>
    <t>Appreciating Games Through Learning How To Make Them</t>
  </si>
  <si>
    <t>http://blog.ouseful.info/2010/03/25/viewing-wordpress-posts-in-chronological-order/</t>
  </si>
  <si>
    <t>Viewing WordPress Posts in Chronological Order</t>
  </si>
  <si>
    <t>Multi-Dimensional and Multiple-Perspective Storytelling</t>
  </si>
  <si>
    <t>http://blog.ouseful.info/2010/03/25/f1-data-junky-what-does-this-data-point-refer-to-again/</t>
  </si>
  <si>
    <t>F1 Data Junkie â€“ What Does This Data Point Refer To Again?</t>
  </si>
  <si>
    <t>http://blog.ouseful.info/2010/03/23/a-rosetta-stone-for-guardian-datastore-uk-higher-educationn-data/</t>
  </si>
  <si>
    <t>A Rosetta Stone for Guardian Datastore UK Higher Education Data</t>
  </si>
  <si>
    <t>Reversible, Reverse History and Side-by-Side Storytelling</t>
  </si>
  <si>
    <t>http://blog.ouseful.info/2010/03/22/more-thoughts-on-data-driven-storytelling/</t>
  </si>
  <si>
    <t>More Thoughts on Data Driven Storytelling</t>
  </si>
  <si>
    <t>http://blog.ouseful.info/2010/03/22/as-time-goes-by-it-makes-a-world-of-diff/</t>
  </si>
  <si>
    <t>As Time Goes By, It Makes a World of Diff</t>
  </si>
  <si>
    <t>http://blog.ouseful.info/2010/03/21/f1-data-junkie-looking-at-whats-there/</t>
  </si>
  <si>
    <t>F1 Data Junkie â€“ Looking at Whatâ€™s There</t>
  </si>
  <si>
    <t>http://blog.ouseful.info/2010/03/20/does-funding-equal-happiness-in-higher-education/</t>
  </si>
  <si>
    <t>Does Funding Equal Happiness in Higher Education?</t>
  </si>
  <si>
    <t>http://blog.ouseful.info/2010/03/19/twitter-auto-translation-pipe/</t>
  </si>
  <si>
    <t>Twitter Auto-translation Pipe</t>
  </si>
  <si>
    <t>http://blog.ouseful.info/2010/03/19/f1-data-junkie-getting-started/</t>
  </si>
  <si>
    <t>F1 Data Junkie â€“ Getting Started</t>
  </si>
  <si>
    <t>http://blog.ouseful.info/2010/03/19/digital-storytelling-the-data-way/</t>
  </si>
  <si>
    <t>Digital Storytelling, the Data Way</t>
  </si>
  <si>
    <t>http://blog.ouseful.info/2010/03/18/work-in-progress-election-treemaps/</t>
  </si>
  <si>
    <t>Work In Progress â€“ Voting Treemaps</t>
  </si>
  <si>
    <t>http://blog.ouseful.info/2010/03/17/a-letter-to-my-mp-about-the-digital-economy-bill/</t>
  </si>
  <si>
    <t>A Letter to My MP About the Digital Economy Bill</t>
  </si>
  <si>
    <t>http://blog.ouseful.info/2010/03/15/trailer-for-my-elc-talk-on-wednesday/</t>
  </si>
  <si>
    <t>Trailer for My eLC Talk on Wednesdayâ€¦</t>
  </si>
  <si>
    <t>http://blog.ouseful.info/2010/03/15/ou-digipedia-bid-any-comments/</t>
  </si>
  <si>
    <t>OU Digipedia Bid â€“ Any Comments?</t>
  </si>
  <si>
    <t>http://blog.ouseful.info/2010/03/13/topic-and-event-based-twittering-whos-in-your-community/</t>
  </si>
  <si>
    <t>Topic and Event based Twittering â€“ Whoâ€™s in Your Community?</t>
  </si>
  <si>
    <t>http://blog.ouseful.info/2010/03/13/demonstrating-twitter-in-conference-presentations/</t>
  </si>
  <si>
    <t>Demonstrating Twitter in Conference Presentations</t>
  </si>
  <si>
    <t>http://blog.ouseful.info/2010/03/11/writing-2d-data-arrays-to-a-google-spreadsheet-from-google-apps-script-making-an-http-post-request-for-csv-data/</t>
  </si>
  <si>
    <t>Writing 2D Data Arrays to a Google Spreadsheet from Google Apps Script Making an HTTP POST Request for CSV Data</t>
  </si>
  <si>
    <t>http://blog.ouseful.info/2010/03/11/screenscraping-with-google-spreadsheets-app-script-and-the-importhtml-formula/</t>
  </si>
  <si>
    <t>Screenscraping With Google Spreadsheets App Script and the =importHTML Formula</t>
  </si>
  <si>
    <t>http://blog.ouseful.info/2010/03/10/ou-facebook-apps-reprise/</t>
  </si>
  <si>
    <t>OU Facebook Apps, Reprise</t>
  </si>
  <si>
    <t>Maintaining a Google Calendar from a Google Spreadsheet, Reprise</t>
  </si>
  <si>
    <t>http://blog.ouseful.info/2010/03/05/the-university-expert-press-room-cop15/</t>
  </si>
  <si>
    <t>The University Expert Press Room â€“ COP15</t>
  </si>
  <si>
    <t>http://blog.ouseful.info/2010/03/05/grabbing-google-calendar-event-details-into-a-spreadsheet/</t>
  </si>
  <si>
    <t>Grabbing Google Calendar Event Details into a Spreadsheet</t>
  </si>
  <si>
    <t>http://blog.ouseful.info/2010/03/05/feed-aggregation-truncation-and-post-labeling-with-google-spreadsheets-and-yahoo-pipes/</t>
  </si>
  <si>
    <t>Feed Aggregation, Truncation and Post Labeling With Google Spreadsheets and Yahoo Pipes</t>
  </si>
  <si>
    <t>Updating Google Calendars from a Google Spreadsheet</t>
  </si>
  <si>
    <t>http://blog.ouseful.info/2010/03/04/grabbing-the-json-description-of-a-yahoo-pipe-from-the-pipe-itself/</t>
  </si>
  <si>
    <t>Grabbing the JSON Description of a Yahoo Pipe from the Pipe Itself</t>
  </si>
  <si>
    <t>http://blog.ouseful.info/2010/03/03/so-what-is-it-about-linked-data-that-makes-it-linked-data%e2%84%a2/</t>
  </si>
  <si>
    <t>So What Is It About Linked Data that Makes it Linked Dataâ„¢?</t>
  </si>
  <si>
    <t>http://blog.ouseful.info/2010/03/02/parliamentary-committees-treemap/</t>
  </si>
  <si>
    <t>Parliamentary Committees Treemap</t>
  </si>
  <si>
    <t>http://blog.ouseful.info/2010/03/02/getting-started-with-data-gov-uk-or-not/</t>
  </si>
  <si>
    <t>Getting Started with data.gov.ukâ€¦ or notâ€¦</t>
  </si>
  <si>
    <t>http://blog.ouseful.info/2010/03/01/the-yahoo-pipes-documentation-project-initial-thoughts/</t>
  </si>
  <si>
    <t>The Yahoo Pipes Documentation Project â€“ Initial Thoughts</t>
  </si>
  <si>
    <t>http://blog.ouseful.info/2010/03/01/council-committee-treemaps-from-openlylocal/</t>
  </si>
  <si>
    <t>Council Committee Treemaps From OpenlyLocal</t>
  </si>
  <si>
    <t>http://blog.ouseful.info/2010/02/28/grabbing-json-data-from-one-web-page-and-displaying-it-in-another/</t>
  </si>
  <si>
    <t>Grabbing JSON Data from One Web Page and Displaying it in Another</t>
  </si>
  <si>
    <t>http://blog.ouseful.info/2010/02/27/some-of-my-dev8d-tinkerings-cross-domain-json-with-jquery-and-council-committee-treemaps-from-openlylocal/</t>
  </si>
  <si>
    <t>Some of My Dev8D Tinkerings â€“ Yahoo Pipes Quick Start Guide,  Cross-Domain JSON with JQuery and Council Committee Treemaps from OpenlyLocal</t>
  </si>
  <si>
    <t>http://blog.ouseful.info/2010/02/25/starting-to-think-about-a-yahoo-pipes-code-generator/</t>
  </si>
  <si>
    <t>Starting to Think About a Yahoo Pipes Code Generator</t>
  </si>
  <si>
    <t>http://blog.ouseful.info/2010/02/23/online-apps-for-live-code-tutorialsdemos/</t>
  </si>
  <si>
    <t>Online Apps for Live Code Tutorials/Demos</t>
  </si>
  <si>
    <t>Scheduling Content Round the Edges â€“ Supporting OU/BBC Co-Productions</t>
  </si>
  <si>
    <t>http://blog.ouseful.info/2010/02/22/due-out-soon-the-google-qualified-developer-program/</t>
  </si>
  <si>
    <t>Due Out Soon â€“ The Google â€œQualified Developer Programâ€</t>
  </si>
  <si>
    <t>http://blog.ouseful.info/2010/02/19/twitter-mailing-lists/</t>
  </si>
  <si>
    <t>Twitter Mailing Listsâ€¦</t>
  </si>
  <si>
    <t>http://blog.ouseful.info/2010/02/19/grabbing-facts-from-the-guardian-datastore-with-a-google-spreadsheets-formula/</t>
  </si>
  <si>
    <t>Grabbing â€œFactsâ€ from the Guardian Datastore with a Google Spreadsheets Formula</t>
  </si>
  <si>
    <t>http://blog.ouseful.info/2010/02/18/paragraph-level-search-results-on-writetoreply/</t>
  </si>
  <si>
    <t>Paragraph Level Search Results on WordPress Using Digress.it and Yahoo Pipes</t>
  </si>
  <si>
    <t>http://blog.ouseful.info/2010/02/17/using-data-from-linked-data-datastores-the-easy-way/</t>
  </si>
  <si>
    <t>Using Data From Linked Data Datastores the Easy Way (i.e. in a spreadsheet, via a formula)</t>
  </si>
  <si>
    <t>Twitter Powered Subtitles for BBC iPlayer Content c/o the MASHe Blog</t>
  </si>
  <si>
    <t>http://blog.ouseful.info/2010/02/17/getting-started-with-wookie-widgets/</t>
  </si>
  <si>
    <t>Getting Started With Wookie Widgets</t>
  </si>
  <si>
    <t>Mulling Over =datagovukLookup() in Google Spreadsheets</t>
  </si>
  <si>
    <t>http://blog.ouseful.info/2010/02/16/inline-comments-on-writetoreply/</t>
  </si>
  <si>
    <t>Inline Comments on WriteToReply?</t>
  </si>
  <si>
    <t>http://blog.ouseful.info/2010/02/16/broadcast-support-thinking-about-virtual-revolution/</t>
  </si>
  <si>
    <t>Broadcast Support â€“ Thinking About Virtual Revolution</t>
  </si>
  <si>
    <t>http://blog.ouseful.info/2010/02/15/itunes-and-itunes-in-a-browser/</t>
  </si>
  <si>
    <t>iTunes and iTunesU in a Browser, via HTML</t>
  </si>
  <si>
    <t>http://blog.ouseful.info/2010/02/15/education-training-and-lifelong-learning/</t>
  </si>
  <si>
    <t>Education, Training and Lifelong Learning</t>
  </si>
  <si>
    <t>http://blog.ouseful.info/2010/02/15/creating-a-winter-olympics-2010-medal-map-in-google-spreadsheets/</t>
  </si>
  <si>
    <t>Creating a Winter Olympics 2010 Medal Map In Google Spreadsheets</t>
  </si>
  <si>
    <t>http://blog.ouseful.info/2010/02/14/asymmetric-disclosure-in-social-networks/</t>
  </si>
  <si>
    <t>Asymmetric Disclosure in Social Networks</t>
  </si>
  <si>
    <t>http://blog.ouseful.info/2010/02/13/virtual-revolution-google-economics/</t>
  </si>
  <si>
    <t>Virtual Revolution: Google Economics</t>
  </si>
  <si>
    <t>http://blog.ouseful.info/2010/02/13/just-because-you-dont-give-your-personal-data-to-google-doesnt-mean-they-cant-acquire-it/</t>
  </si>
  <si>
    <t>Just Because You Donâ€™t Give Your Personal Data to Google Doesnâ€™t Mean They Canâ€™t Acquire It</t>
  </si>
  <si>
    <t>http://blog.ouseful.info/2010/02/10/my-arcadia-project-review-presentation/</t>
  </si>
  <si>
    <t>My Arcadia Project Review (Presentation)</t>
  </si>
  <si>
    <t>http://blog.ouseful.info/2010/02/08/experimenting-with-the-form/</t>
  </si>
  <si>
    <t>Experimenting with the Formâ€¦</t>
  </si>
  <si>
    <t>http://blog.ouseful.info/2010/02/08/browse-links-in-delicious-another-ouseful-prototype-unprediction-comes-true/</t>
  </si>
  <si>
    <t>Browse Links in Delicious â€“ Another OUseful Prototype Unprediction Comes True:-)</t>
  </si>
  <si>
    <t>http://blog.ouseful.info/2010/02/04/search-mechanics-and-search-engineers/</t>
  </si>
  <si>
    <t>Search Mechanics and Search Engineers</t>
  </si>
  <si>
    <t>http://blog.ouseful.info/2010/02/01/arcadia-project-ou-report-back-presentation/</t>
  </si>
  <si>
    <t>Arcadia Project â€“ OU Report Back Presentation</t>
  </si>
  <si>
    <t>http://blog.ouseful.info/2010/01/28/skim-it-like-digress-it-but-with-ratings-rather-than-comments/</t>
  </si>
  <si>
    <t>Skim.it â€“ Like Digress.it, But With Ratings Rather than Comments?</t>
  </si>
  <si>
    <t>http://blog.ouseful.info/2010/01/27/more-link-pollution-this-time-from-wordpress-com/</t>
  </si>
  <si>
    <t>More Link Pollution â€“ This Time from WordPress.com</t>
  </si>
  <si>
    <t>http://blog.ouseful.info/2010/01/26/two-variants-of-google-blogsearch/</t>
  </si>
  <si>
    <t>Two Variants of Google Blogsearch?</t>
  </si>
  <si>
    <t>http://blog.ouseful.info/2010/01/26/creating-query-forms-in-google-spreadsheets-sort-of/</t>
  </si>
  <si>
    <t>Creating Database Query Forms in Google Spreadsheets â€“ Sort Of</t>
  </si>
  <si>
    <t>http://blog.ouseful.info/2010/01/22/open-university-adopts-google-apps-for-education/</t>
  </si>
  <si>
    <t>Open University Adopts Google Apps For Education</t>
  </si>
  <si>
    <t>http://blog.ouseful.info/2010/01/19/using-google-spreadsheets-like-a-database-the-query-formula/</t>
  </si>
  <si>
    <t>Using Google Spreadsheets Like a Database â€“ The QUERY Formula</t>
  </si>
  <si>
    <t>http://blog.ouseful.info/2010/01/18/visualising-traffic-count-data-from-transport-data-gov-uk/</t>
  </si>
  <si>
    <t>Visualising Traffic Count Data from transport.data.gov.uk</t>
  </si>
  <si>
    <t>http://blog.ouseful.info/2010/01/16/reusable-presentations-on-the-road/</t>
  </si>
  <si>
    <t>Reusable Presentations, On the Road</t>
  </si>
  <si>
    <t>http://blog.ouseful.info/2010/01/14/my-presentation-for-newsrewired-doing-the-data-mash/</t>
  </si>
  <si>
    <t>My Presentation for News:Rewired â€“ Doing the Data Mash</t>
  </si>
  <si>
    <t>http://blog.ouseful.info/2010/01/13/virtualisation-and-the-chances-of-a-google-chrome-app-store/</t>
  </si>
  <si>
    <t>Virtualisation and the Chances of a Google Chrome (Virtual) App(liance) Store</t>
  </si>
  <si>
    <t>http://blog.ouseful.info/2010/01/12/amplification-tracking-bit-ly-stats/</t>
  </si>
  <si>
    <t>Amplification Tracking â€“ bit.ly Stats</t>
  </si>
  <si>
    <t>http://blog.ouseful.info/2010/01/10/tinkering-with-timetric-london-datastore-borough-population-data/</t>
  </si>
  <si>
    <t>Tinkering With Timetric â€“ London Datastore Borough Population Data</t>
  </si>
  <si>
    <t>http://blog.ouseful.info/2010/01/09/will-digital-scholarship-be-reflected-in-the-new-world-university-rankings/</t>
  </si>
  <si>
    <t>Will Digital Scholarship be Reflected in the New World University Rankings?</t>
  </si>
  <si>
    <t>http://blog.ouseful.info/2010/01/08/in-lieu-of-presenting-at-camlibsconf/</t>
  </si>
  <si>
    <t>In Lieu of Presenting at #CamLibsConfâ€¦</t>
  </si>
  <si>
    <t>How Did People Reach This Blog in 2009?</t>
  </si>
  <si>
    <t>http://blog.ouseful.info/2010/01/04/my-ouseful-resolutions-for-2010/</t>
  </si>
  <si>
    <t>My OUseful Resolutions for 2010</t>
  </si>
  <si>
    <t>http://blog.ouseful.info/2010/01/04/comment-on-wanted-consultation-platform-1m-reward/</t>
  </si>
  <si>
    <t>Comment on â€œWanted: consultation platform, Â£1m rewardâ€</t>
  </si>
  <si>
    <t>http://blog.ouseful.info/2009/12/21/calling-one-yql-query-keyed-by-another-in-yahoo-pipes/</t>
  </si>
  <si>
    <t>Calling One YQL Query Keyed by Another in Yahoo Pipes</t>
  </si>
  <si>
    <t>http://blog.ouseful.info/2009/12/17/time-for-a-university-prepress/</t>
  </si>
  <si>
    <t>Time for a University Prepress?</t>
  </si>
  <si>
    <t>http://blog.ouseful.info/2009/12/15/first-dabblings-with-pipelinked-linked-data/</t>
  </si>
  <si>
    <t>First Dabblings With Pipelinked Linked Data</t>
  </si>
  <si>
    <t>http://blog.ouseful.info/2009/12/14/hackable-queries-parameter-spotting/</t>
  </si>
  <si>
    <t>Hackable SPARQL Queries: Parameter Spotting Tutorial</t>
  </si>
  <si>
    <t>http://blog.ouseful.info/2009/12/13/bookmarking-and-sharing-open-data-queries/</t>
  </si>
  <si>
    <t>Bookmarking and Sharing Open Data Queries</t>
  </si>
  <si>
    <t>http://blog.ouseful.info/2009/12/10/keeping-your-facebook-updates-private/</t>
  </si>
  <si>
    <t>Keeping Your Facebook Updates Private</t>
  </si>
  <si>
    <t>http://blog.ouseful.info/2009/12/09/programming-pipes-with-delicious-and-sharing-data-gov-uk-sparql-queries-as-a-result/</t>
  </si>
  <si>
    <t>Programming Pipes With Delicious and Sharing data.gov.uk SPARQL Queries As A Result</t>
  </si>
  <si>
    <t>http://blog.ouseful.info/2009/12/09/meanwhile-over-on-the-arcadia-blogs%e2%80%a6-redux/</t>
  </si>
  <si>
    <t>Meanwhile, Over on the Arcadia Blog(s)â€¦ Redux</t>
  </si>
  <si>
    <t>http://blog.ouseful.info/2009/12/07/a-final-nail-in-the-coffin-of-google-ground-truth/</t>
  </si>
  <si>
    <t>A Final Nail in the Coffin of â€œGoogle Ground Truthâ€?</t>
  </si>
  <si>
    <t>http://blog.ouseful.info/2009/12/04/sharing-linked-data-queries-with-mortals/</t>
  </si>
  <si>
    <t>Sharing Linked Data Queries With Mortalsâ€¦</t>
  </si>
  <si>
    <t>http://blog.ouseful.info/2009/11/26/viewing-sparqled-data-gov-uk-data-in-a-google-spreadsheet/</t>
  </si>
  <si>
    <t>Viewing SPARQLed data.gov.uk Data in a Google Spreadsheet</t>
  </si>
  <si>
    <t>http://blog.ouseful.info/2009/11/25/looking-back-to-the-future-where-did-it-all-go-wrong/</t>
  </si>
  <si>
    <t>Looking Back to the Future â€“ Where Did It All Go Wrong..?</t>
  </si>
  <si>
    <t>http://blog.ouseful.info/2009/11/25/look-at-me-look-at-me-rewriting-google-analytics-tracking-codes/</t>
  </si>
  <si>
    <t>â€œLook at me, Look at meâ€ â€“ Rewriting Google Analytics Tracking Codes</t>
  </si>
  <si>
    <t>http://blog.ouseful.info/2009/11/25/googlefeedburner-link-pollution/</t>
  </si>
  <si>
    <t>Google/Feedburner Link Pollution</t>
  </si>
  <si>
    <t>http://blog.ouseful.info/2009/11/23/using-jiscpressdigress-it-for-reading-list-publication/</t>
  </si>
  <si>
    <t>Using JISCPress/Digress.it for Reading List Publication</t>
  </si>
  <si>
    <t>http://blog.ouseful.info/2009/11/22/google-analytics-feedburner-and-google-reader/</t>
  </si>
  <si>
    <t>Google Analytics, Feedburner and Google Reader</t>
  </si>
  <si>
    <t>http://blog.ouseful.info/2009/11/18/under-the-radar/</t>
  </si>
  <si>
    <t>Under the Radarâ€¦</t>
  </si>
  <si>
    <t>http://blog.ouseful.info/2009/11/18/the-real-time-web-and-its-relationship-with-discovery-and-search/</t>
  </si>
  <si>
    <t>The Real-Time Web and its Relationship with Discovery and Search</t>
  </si>
  <si>
    <t>http://blog.ouseful.info/2009/11/12/recommendations-by-magic/</t>
  </si>
  <si>
    <t>Recommendations By Magic</t>
  </si>
  <si>
    <t>http://blog.ouseful.info/2009/11/09/create-your-own-google-custom-news-sections/</t>
  </si>
  <si>
    <t>Create Your Own Google Custom News Sections</t>
  </si>
  <si>
    <t>http://blog.ouseful.info/2009/11/08/thoughts-on-jiscpress/</t>
  </si>
  <si>
    <t>Thoughts on JISCPress</t>
  </si>
  <si>
    <t>http://blog.ouseful.info/2009/11/05/meanwhile-over-on-the-arcadia-blogs/</t>
  </si>
  <si>
    <t>Meanwhile, Over on the Arcadia Blog(s)â€¦</t>
  </si>
  <si>
    <t>http://blog.ouseful.info/2009/11/02/whats-happening-now-hashtags-on-twitter-lists/</t>
  </si>
  <si>
    <t>Whatâ€™s Happening Now: Hashtags on Twitter Lists</t>
  </si>
  <si>
    <t>http://blog.ouseful.info/2009/11/02/ramblings-on-scicomm/</t>
  </si>
  <si>
    <t>Ramblings on SciComm</t>
  </si>
  <si>
    <t>http://blog.ouseful.info/2009/10/30/free-association-around-ranganathans-five-laws-of-library-science/</t>
  </si>
  <si>
    <t>Free Association Around Ranganathanâ€™s Five Laws of Library Science</t>
  </si>
  <si>
    <t>http://blog.ouseful.info/2009/10/26/treemapping-council-committees-using-openlylocal-data/</t>
  </si>
  <si>
    <t>Treemapping Council Committees Using OpenlyLocal Data</t>
  </si>
  <si>
    <t>http://blog.ouseful.info/2009/10/26/mapping-recent-school-openings-and-closures/</t>
  </si>
  <si>
    <t>Mapping Recent School Openings and Closures</t>
  </si>
  <si>
    <t>http://blog.ouseful.info/2009/10/23/gone/</t>
  </si>
  <si>
    <t>GONE</t>
  </si>
  <si>
    <t>http://blog.ouseful.info/2009/10/22/site-limited-search-in-delicious/</t>
  </si>
  <si>
    <t>Site Limited Search in Deliciousâ€¦</t>
  </si>
  <si>
    <t>http://blog.ouseful.info/2009/10/21/camsis-codes/</t>
  </si>
  <si>
    <t>Camsis Codesâ€¦</t>
  </si>
  <si>
    <t>http://blog.ouseful.info/2009/10/20/retail-learning/</t>
  </si>
  <si>
    <t>Retail Learning</t>
  </si>
  <si>
    <t>http://blog.ouseful.info/2009/10/20/getting-started-with-data-gov-uk-triplr-sparyql-and-yahoo-pipes/</t>
  </si>
  <si>
    <t>Getting Started with data.gov.uk, Triplr SPARYQL and Yahoo Pipes</t>
  </si>
  <si>
    <t>http://blog.ouseful.info/2009/10/19/my-rather-scruffy-mosaic-library-data-competition-entry/</t>
  </si>
  <si>
    <t>My (Rather Scruffy) MOSAIC Library Data Competition Entry</t>
  </si>
  <si>
    <t>http://blog.ouseful.info/2009/10/15/my-ili2009-presentation/</t>
  </si>
  <si>
    <t>My ILI2009 Presentationâ€¦</t>
  </si>
  <si>
    <t>http://blog.ouseful.info/2009/10/14/local-delitv-for-local-people/</t>
  </si>
  <si>
    <t>Topical, Hyperlocal DeliTV for Local People</t>
  </si>
  <si>
    <t>http://blog.ouseful.info/2009/10/13/people-powered-supervised-training-algorithms-google-does-it-again/</t>
  </si>
  <si>
    <t>People Powered Supervised Training Algorithms: Google Does it Again?</t>
  </si>
  <si>
    <t>http://blog.ouseful.info/2009/10/12/open-training-resources/</t>
  </si>
  <si>
    <t>Open Training Resources</t>
  </si>
  <si>
    <t>http://blog.ouseful.info/2009/10/12/local-versions-of-local-council-websites-give-us-the-data-and-well-work-it-for-you/</t>
  </si>
  <si>
    <t>Topical Versions of Local Council Websitesâ€¦ Give Us the Data and Weâ€™ll Work It For You</t>
  </si>
  <si>
    <t>http://blog.ouseful.info/2009/10/09/surfacing-google-sidewiki-comments-within-a-web-page/</t>
  </si>
  <si>
    <t>Surfacing Google Sidewiki Comments Within a Web Page</t>
  </si>
  <si>
    <t>http://blog.ouseful.info/2009/10/09/google-wave-is/</t>
  </si>
  <si>
    <t>Google Wave isâ€¦</t>
  </si>
  <si>
    <t>http://blog.ouseful.info/2009/10/07/watching-the-economist-via-boxee-on-delitv/</t>
  </si>
  <si>
    <t>Watching The Economist Videographics and Video Podcasts via Boxee on DeliTV</t>
  </si>
  <si>
    <t>http://blog.ouseful.info/2009/10/06/scriptlets-when-all-you-need-is-a-little-bit-of-hosting-space/</t>
  </si>
  <si>
    <t>Scriptlets â€“ When All You Need is a Little Bit of Hosting Space</t>
  </si>
  <si>
    <t>http://blog.ouseful.info/2009/10/05/if-you-dont-like-ref-what-are-you-gonna-do-about-it/</t>
  </si>
  <si>
    <t>If You Donâ€™t Like REF, What Are You Gonna Do About It?</t>
  </si>
  <si>
    <t>http://blog.ouseful.info/2009/10/02/a-month-or-two-of-new-horizons-arcadia-fellowship/</t>
  </si>
  <si>
    <t>A Month or Two of New Horizons â€“ Arcadia Fellowship</t>
  </si>
  <si>
    <t>http://blog.ouseful.info/2009/09/28/video-journalism-and-interactive-documentaries/</t>
  </si>
  <si>
    <t>Video Journalism and Interactive Documentaries</t>
  </si>
  <si>
    <t>http://blog.ouseful.info/2009/09/25/names-and-identifiers-for-physical-locations/</t>
  </si>
  <si>
    <t>Names and Identifiers for Physical Locations [UPDATED]</t>
  </si>
  <si>
    <t>Twitter Gardening â€“ Pruning Unwanted Followers</t>
  </si>
  <si>
    <t>http://blog.ouseful.info/2009/09/23/finding-hashtag-communities/</t>
  </si>
  <si>
    <t>Searching for Twitter Hashtags and Finding Hashtag Communities</t>
  </si>
  <si>
    <t>http://blog.ouseful.info/2009/09/22/collaborative-curation-and-the-magic-of-reading-lists/</t>
  </si>
  <si>
    <t>Collaborative Curation and the Magic of Reading Lists</t>
  </si>
  <si>
    <t>http://blog.ouseful.info/2009/09/21/an-unintended-consequence-delitv-goes-mobile-on-iphone-and-android/</t>
  </si>
  <si>
    <t>An Unintended Consequence: DeliTV Goes Mobile on iPhone and Androidâ€¦</t>
  </si>
  <si>
    <t>http://blog.ouseful.info/2009/09/19/watching-youtube-videos-on-boxee-via-delitv/</t>
  </si>
  <si>
    <t>Watching YouTube Videos on Boxee via DeliTV</t>
  </si>
  <si>
    <t>http://blog.ouseful.info/2009/09/18/thematic-bbc-tv-channels-on-boxee-courtesy-of-delitv/</t>
  </si>
  <si>
    <t>Thematic BBC TV Channels on Boxee, courtesy of DeliTV</t>
  </si>
  <si>
    <t>http://blog.ouseful.info/2009/09/18/recent-bbcou-tv-programmes-on-boxee/</t>
  </si>
  <si>
    <t>Recent BBC/OU TV Programmes on Boxee</t>
  </si>
  <si>
    <t>http://blog.ouseful.info/2009/09/17/implicit-analytics/</t>
  </si>
  <si>
    <t>Implicit Analyticsâ€¦</t>
  </si>
  <si>
    <t>http://blog.ouseful.info/2009/09/16/vendor-certification-on-the-open-web-google-training-resources/</t>
  </si>
  <si>
    <t>Towards Vendor Certification on the Open Web? Google Training Resources</t>
  </si>
  <si>
    <t>http://blog.ouseful.info/2009/09/15/using-twitter-friends-to-help-manage-twitter-followers/</t>
  </si>
  <si>
    <t>Using Twitter â€œFriendsâ€ to Help Manage Twitter Followersâ€¦</t>
  </si>
  <si>
    <t>http://blog.ouseful.info/2009/09/15/finding-new-people-to-follow-in-a-hashtag-community/</t>
  </si>
  <si>
    <t>Finding New People to Follow in a Hashtag Community</t>
  </si>
  <si>
    <t>http://blog.ouseful.info/2009/09/10/delitv-now-lets-you-tag-itv-programmes-watch-corrie-emmerdale-and-eastenders-on-the-same-delitv-channel/</t>
  </si>
  <si>
    <t>DeliTV Now Lets You Tag ITV Programmes: Watch Corrie, Emmerdale and EastEnders on the Same DeliTV Channel</t>
  </si>
  <si>
    <t>Personal Twitter Networks in Hashtag Communities</t>
  </si>
  <si>
    <t>http://blog.ouseful.info/2009/09/08/so-my-boxee-delicious-tv-gets-a-trademark-infringement-warning/</t>
  </si>
  <si>
    <t>So My Boxee â€œDelicious TVâ€ Hack Gets a Trademark Infringement Warning</t>
  </si>
  <si>
    <t>http://blog.ouseful.info/2009/09/08/handling-yahoo-pipes-serialised-php-output/</t>
  </si>
  <si>
    <t>Handling Yahoo Pipes Serialised PHP Output</t>
  </si>
  <si>
    <t>http://blog.ouseful.info/2009/09/07/delicious-tv-exposed-part-1-the-master-pipe/</t>
  </si>
  <si>
    <t>Deli TV Exposed, Part 1 â€“ The Master Pipe</t>
  </si>
  <si>
    <t>http://blog.ouseful.info/2009/09/04/more-thinkses-around-twitter-hashtag-networks-jiscri/</t>
  </si>
  <si>
    <t>More Thinkses Around Twitter Hashtag Networks: #JISCRI</t>
  </si>
  <si>
    <t>http://blog.ouseful.info/2009/09/02/delicious-tv-personally-programmed-social-television-channels-on-boxee-preview/</t>
  </si>
  <si>
    <t>Deli TV â€“ Personally Programmed Social Television Channels on Boxee: Prototype</t>
  </si>
  <si>
    <t>http://blog.ouseful.info/2009/08/31/scripted-diagrams-getting-easier/</t>
  </si>
  <si>
    <t>Scripted Diagrams Getting Easier</t>
  </si>
  <si>
    <t>http://blog.ouseful.info/2009/08/28/uk-hei-boxee-channel/</t>
  </si>
  <si>
    <t>UK HEI Boxee Channel</t>
  </si>
  <si>
    <t>http://blog.ouseful.info/2009/08/25/a-quick-peek-at-the-iwmw2009-twitter-network/</t>
  </si>
  <si>
    <t>A Quick Peek at the IWMW2009 Twitter Network</t>
  </si>
  <si>
    <t>http://blog.ouseful.info/2009/08/20/drag-and-drop-ordered-links-in-delicious/</t>
  </si>
  <si>
    <t>Drag and Drop Ordered Links in Delicious?</t>
  </si>
  <si>
    <t>http://blog.ouseful.info/2009/08/19/split-screen-screenshots/</t>
  </si>
  <si>
    <t>Split Screen Screenshots</t>
  </si>
  <si>
    <t>http://blog.ouseful.info/2009/08/18/why-blog/</t>
  </si>
  <si>
    <t>Why Blogâ€¦.?</t>
  </si>
  <si>
    <t>http://blog.ouseful.info/2009/08/13/preliminary-thoughts-on-visualising-the-opened09-twitter-network/</t>
  </si>
  <si>
    <t>Preliminary Thoughts on Visualising the OpenEd09 Twitter Network</t>
  </si>
  <si>
    <t>http://blog.ouseful.info/2009/08/13/browser-use-in-higher-education/</t>
  </si>
  <si>
    <t>Browser Use In Higher Education â€“ A Brake on Innovation?</t>
  </si>
  <si>
    <t>http://blog.ouseful.info/2009/08/12/a-couple-more-thoughts-on-library-openness/</t>
  </si>
  <si>
    <t>A Couple More Thoughts on Library Opennessâ€¦</t>
  </si>
  <si>
    <t>http://blog.ouseful.info/2009/08/11/whos-tweeting-our-hashtag/</t>
  </si>
  <si>
    <t>Whoâ€™s Tweeting Our Hashtag?</t>
  </si>
  <si>
    <t>http://blog.ouseful.info/2009/08/11/where-next-with-the-hashtagging-twitterers-list/</t>
  </si>
  <si>
    <t>Where Next With The Hashtagging Twitterers List?</t>
  </si>
  <si>
    <t>http://blog.ouseful.info/2009/08/10/open-educational-resources-and-the-university-library-website/</t>
  </si>
  <si>
    <t>Open Educational Resources and the University Library Website</t>
  </si>
  <si>
    <t>http://blog.ouseful.info/2009/08/09/rss-is-dead-long-live-rss/</t>
  </si>
  <si>
    <t>RSS is Deadâ€¦ Long Live RSS</t>
  </si>
  <si>
    <t>http://blog.ouseful.info/2009/08/07/content-transclusion-one-step-closer/</t>
  </si>
  <si>
    <t>Content Transclusion: One Step Closer</t>
  </si>
  <si>
    <t>http://blog.ouseful.info/2009/08/06/people-who-referred-to-this-book-were-taking-this-course/</t>
  </si>
  <si>
    <t>People Who Referred To This Book Were Taking This Course</t>
  </si>
  <si>
    <t>http://blog.ouseful.info/2009/08/05/ou-library-home-page-normalised-click-density/</t>
  </si>
  <si>
    <t>OU Library Home Page â€“ Normalised Click Density</t>
  </si>
  <si>
    <t>http://blog.ouseful.info/2009/08/04/delicious-social-bookmarking-site-gets-err-social/</t>
  </si>
  <si>
    <t>Twitter Integration Means Delicious Social Bookmarking Site Gets, Err, Socialâ€¦(?!)</t>
  </si>
  <si>
    <t>http://blog.ouseful.info/2009/08/03/personalising-news-stories-with-interactive-data-doo-dahs-choosing-your-university/</t>
  </si>
  <si>
    <t>Data Supported Decision Making â€“ What Prospects Does Your University Offer</t>
  </si>
  <si>
    <t>http://blog.ouseful.info/2009/08/03/okay-so-i-need-something-new-to-read-any-suggestions/</t>
  </si>
  <si>
    <t>Okay â€“ So I Need Something New to Read. Any Suggestions?</t>
  </si>
  <si>
    <t>http://blog.ouseful.info/2009/07/31/first-dabblings-with-daveyps-mosaic-library-competition-data-api/</t>
  </si>
  <si>
    <t>First Dabblings With @daveypâ€™s MOSAIC Library Competition Data API</t>
  </si>
  <si>
    <t>http://blog.ouseful.info/2009/07/28/iwmw-mashups-round-the-edges-yql-microformats-and-structured-data/</t>
  </si>
  <si>
    <t>IWMW Mashups Round the Edges: YQL, Microformats and Structured Data</t>
  </si>
  <si>
    <t>http://blog.ouseful.info/2009/07/28/iwmw-mashups-round-the-edges-scraping-tables/</t>
  </si>
  <si>
    <t>IWMW Mashups Round the Edges: Scraping Tables</t>
  </si>
  <si>
    <t>http://blog.ouseful.info/2009/07/23/social-media-releases-and-the-university-press-office/</t>
  </si>
  <si>
    <t>Social Media Releases and the University Press Office</t>
  </si>
  <si>
    <t>http://blog.ouseful.info/2009/07/21/brand-association-and-your-twitter-followers/</t>
  </si>
  <si>
    <t>Brand Association and Your Twitter Followers</t>
  </si>
  <si>
    <t>http://blog.ouseful.info/2009/07/20/feed-powered-auto-responders/</t>
  </si>
  <si>
    <t>Feed Powered Auto-Responders</t>
  </si>
  <si>
    <t>http://blog.ouseful.info/2009/07/15/why-private-browsing-isnt/</t>
  </si>
  <si>
    <t>Why Private Browsing Isnâ€™tâ€¦</t>
  </si>
  <si>
    <t>http://blog.ouseful.info/2009/07/14/visualising-where-the-money-goes-westminster-quangos-part-2/</t>
  </si>
  <si>
    <t>Visualising Where the Money Goes: Westminster Quangos, Part 2</t>
  </si>
  <si>
    <t>http://blog.ouseful.info/2009/07/13/the-web-at-20-digital-revolution/</t>
  </si>
  <si>
    <t>The Web at 20: Digital Revolution</t>
  </si>
  <si>
    <t>http://blog.ouseful.info/2009/07/13/relative-time-replay-history-in-real-time/</t>
  </si>
  <si>
    <t>Relative Time Replay: History, In Real Time</t>
  </si>
  <si>
    <t>http://blog.ouseful.info/2009/07/11/visualising-where-the-money-goes-westminster-quangos/</t>
  </si>
  <si>
    <t>Visualising Where the Money Goes: Westminster Quangos, Part 1</t>
  </si>
  <si>
    <t>http://blog.ouseful.info/2009/07/09/single-page-rss-feeds-so-what-so-this/</t>
  </si>
  <si>
    <t>Single Page RSS Feeds â€“ So What? So thisâ€¦</t>
  </si>
  <si>
    <t>http://blog.ouseful.info/2009/07/09/mashlib-pipes-tutorial-2d-journal-search/</t>
  </si>
  <si>
    <t>Mashlib Pipes Tutorial: 2D Journal Search</t>
  </si>
  <si>
    <t>Single Item RSS Feeds on WordPress blogs: RSS For the Content of This Page</t>
  </si>
  <si>
    <t>http://blog.ouseful.info/2009/07/07/mash-oop-north-pipes-mashup-by-way-of-an-apology/</t>
  </si>
  <si>
    <t>Mash Oop North  â€“ Pipes Mashup by Way of an Apology</t>
  </si>
  <si>
    <t>http://blog.ouseful.info/2009/07/06/open-professional/</t>
  </si>
  <si>
    <t>Open Professional</t>
  </si>
  <si>
    <t>http://blog.ouseful.info/2009/07/05/idle-thoughts-on-micro-consultations/</t>
  </si>
  <si>
    <t>Idle Thoughts on Micro-Chunked Consultations</t>
  </si>
  <si>
    <t>http://blog.ouseful.info/2009/07/03/pdfs-do-your-licensing-for-you/</t>
  </si>
  <si>
    <t>PDFs Do Your Licensing For Youâ€¦</t>
  </si>
  <si>
    <t>http://blog.ouseful.info/2009/06/30/hyperlocal-twitter-trends/</t>
  </si>
  <si>
    <t>Hyperlocal Twitter Trends</t>
  </si>
  <si>
    <t>Deep Link into BBC iPlayer Content</t>
  </si>
  <si>
    <t>http://blog.ouseful.info/2009/06/18/ou-podcasts-on-your-tv-boxee-app/</t>
  </si>
  <si>
    <t>Open University Podcasts on Your TV â€“ Boxee App</t>
  </si>
  <si>
    <t>http://blog.ouseful.info/2009/06/13/pandering-to-the-news-cycle-or-enriching-it/</t>
  </si>
  <si>
    <t>Pandering to the News Cycle, or Enriching It? (aka a roundabout palaver way of embedding OU podcasts in a WordPress blog)</t>
  </si>
  <si>
    <t>http://blog.ouseful.info/2009/06/12/time-for-a-new-interaction-metaphor-click-and-wire/</t>
  </si>
  <si>
    <t>Time for a New Interaction Metaphor? Click and Wire</t>
  </si>
  <si>
    <t>http://blog.ouseful.info/2009/06/12/guardian-datastore-visualisation-competition/</t>
  </si>
  <si>
    <t>Guardian DataStore Visualisation Competition</t>
  </si>
  <si>
    <t>http://blog.ouseful.info/2009/06/12/an-essential-part-of-my-workflow/</t>
  </si>
  <si>
    <t>An Essential Part of My Workflow</t>
  </si>
  <si>
    <t>http://blog.ouseful.info/2009/06/11/initial-thoughts-on-mashup-patterns/</t>
  </si>
  <si>
    <t>Initial Thoughts on â€œMashup Patternsâ€</t>
  </si>
  <si>
    <t>http://blog.ouseful.info/2009/06/11/guerrilla-education-teaching-and-learning-at-the-speed-of-news/</t>
  </si>
  <si>
    <t>Guerrilla Education: Teaching and Learning at the Speed of News</t>
  </si>
  <si>
    <t>http://blog.ouseful.info/2009/06/08/the-guardian-openplatform-datastore-just-a-toy-or-a-trusted-resource/</t>
  </si>
  <si>
    <t>The Guardian OpenPlatform DataStore â€“ Just a Toy, or a Trusted Resource?</t>
  </si>
  <si>
    <t>http://blog.ouseful.info/2009/06/07/appropriating-technology/</t>
  </si>
  <si>
    <t>Appropriating Technology</t>
  </si>
  <si>
    <t>http://blog.ouseful.info/2009/06/06/mulling-over-what-to-do-next-on-the-f1-race-day-strategist/</t>
  </si>
  <si>
    <t>Mulling Over What to Do Next on the F1 Race Day Strategist</t>
  </si>
  <si>
    <t>http://blog.ouseful.info/2009/06/05/using-google-spreadsheets-and-viz-api-queries-to-roll-your-own-data-rich-version-of-google-squared-on-steroids-almost/</t>
  </si>
  <si>
    <t>Using Google Spreadsheets and Viz API Queries to Roll Your Own Data Rich Version of Google Squared on Steroids (Almostâ€¦)</t>
  </si>
  <si>
    <t>http://blog.ouseful.info/2009/06/04/playing-fair-mps-expenses-and-a-tale-of-three-media/</t>
  </si>
  <si>
    <t>Playing Fair? MPsâ€™ Expenses and a Tale of Three Media</t>
  </si>
  <si>
    <t>http://blog.ouseful.info/2009/06/04/is-google-squared-just-a-neatly-packaged-and-generalised-googlelookup-array/</t>
  </si>
  <si>
    <t>Is Google Squared Just a Neatly Packaged and Generalised =googlelookup Array?</t>
  </si>
  <si>
    <t>http://blog.ouseful.info/2009/06/02/using-yql-execute-to-supplement-yahoo-pipes-with-arbitrary-javascript-code/</t>
  </si>
  <si>
    <t>Using YQL Execute to Supplement Yahoo Pipes With Arbitrary Javascript Code</t>
  </si>
  <si>
    <t>http://blog.ouseful.info/2009/06/02/a-glimpse-of-work-in-progress/</t>
  </si>
  <si>
    <t>A Glimpse of Work In Progress</t>
  </si>
  <si>
    <t>http://blog.ouseful.info/2009/06/01/plugnplay-public-data/</t>
  </si>
  <si>
    <t>Plugâ€™n'Play Public Data</t>
  </si>
  <si>
    <t>http://blog.ouseful.info/2009/06/01/getting-to-grips-with-ouseful-info-part-1-files-on-the-web/</t>
  </si>
  <si>
    <t>Getting to Grips with OUseful.info â€“ Part 1: Files on the Web</t>
  </si>
  <si>
    <t>http://blog.ouseful.info/2009/05/30/email-by-reference-not-by-value/</t>
  </si>
  <si>
    <t>Email By Reference, Not By Value</t>
  </si>
  <si>
    <t>http://blog.ouseful.info/2009/05/22/first-steps-towards-a-generic-google-spreadsheets-query-tool/</t>
  </si>
  <si>
    <t>First Steps Towards a Generic Google Spreadsheets Query Tool, or At Least, A Guardian Datastore Interactive  Playground (aka the Guardian Datastore Explorer)</t>
  </si>
  <si>
    <t>http://blog.ouseful.info/2009/05/21/last-nights-update-to-the-google-spreadsheets-as-a-database-demo/</t>
  </si>
  <si>
    <t>Last Nightâ€™s Update to the â€œGoogle Spreadsheets as a Databaseâ€ Demo</t>
  </si>
  <si>
    <t>http://blog.ouseful.info/2009/05/20/making-it-a-little-easier-to-use-google-spreadsheets-as-a-database-hopefully/</t>
  </si>
  <si>
    <t>Making it a Little Easier to Use Google Spreadsheets as a Database (Hopefully!)</t>
  </si>
  <si>
    <t>http://blog.ouseful.info/2009/05/18/using-google-spreadsheets-as-a-databace-with-the-google-visualisation-api-query-language/</t>
  </si>
  <si>
    <t>Using Google Spreadsheets as a Database with the Google Visualisation API Query Language</t>
  </si>
  <si>
    <t>http://blog.ouseful.info/2009/05/18/and-a-tweet-later-querying-shadow-cabinet-expenses-on-google-spreadsheets-with-the-google-query-language/</t>
  </si>
  <si>
    <t>And a Tweet Later â€“ Querying Shadow Cabinet Expenses on Google Spreadsheets with the Google Query Language</t>
  </si>
  <si>
    <t>http://blog.ouseful.info/2009/05/14/querying-a-google-spreadsheet-of-mps-expenses-data-so-who-claimed-for-biscuits/</t>
  </si>
  <si>
    <t>Querying a Google Spreadsheet of MPsâ€™ Expenses Data: So Who Claimed for â€œbiscuitsâ€?</t>
  </si>
  <si>
    <t>http://blog.ouseful.info/2009/05/12/mindmap-navigation-for-online-courses/</t>
  </si>
  <si>
    <t>MindMap Navigation for Online Courses</t>
  </si>
  <si>
    <t>http://blog.ouseful.info/2009/05/11/searching-by-looking-elsewhere/</t>
  </si>
  <si>
    <t>Searching By Looking Elsewhere</t>
  </si>
  <si>
    <t>http://blog.ouseful.info/2009/05/07/filter-tweets-by-language/</t>
  </si>
  <si>
    <t>Filter Tweets by Language</t>
  </si>
  <si>
    <t>http://blog.ouseful.info/2009/05/06/supplementing-yahoo-pipes-with-javascript-functions/</t>
  </si>
  <si>
    <t>Supplementing Yahoo Pipes with Javascript Functions</t>
  </si>
  <si>
    <t>http://blog.ouseful.info/2009/05/03/mps-expenses-by-constituency-sort-of/</t>
  </si>
  <si>
    <t>MPs Expenses by Constituency (Sort Ofâ€¦)</t>
  </si>
  <si>
    <t>http://blog.ouseful.info/2009/05/02/open-content-asset-bundles-from-the-bbc/</t>
  </si>
  <si>
    <t>Open Content Asset Bundles from the BBC</t>
  </si>
  <si>
    <t>http://blog.ouseful.info/2009/04/28/scripting-charts-with-graphviz-hierarchies-and-a-question-of-attitude/</t>
  </si>
  <si>
    <t>Scripting Charts WIth GraphViz â€“ Hierarchies; and a Question of Attitude</t>
  </si>
  <si>
    <t>http://blog.ouseful.info/2009/04/27/using-yql-with-yahoo-pipes/</t>
  </si>
  <si>
    <t>Using YQL With Yahoo Pipes</t>
  </si>
  <si>
    <t>http://blog.ouseful.info/2009/04/26/a-few-more-tweaks-to-the-pit-stop-strategist-spreadsheet/</t>
  </si>
  <si>
    <t>A Few More Tweaks to the Pit Stop Strategist Spreadsheet</t>
  </si>
  <si>
    <t>http://blog.ouseful.info/2009/04/23/how-to-create-wordcloud-from-a-hashtag-feed-in-a-few-easy-steps/</t>
  </si>
  <si>
    <t>How To Create Wordcloud from a Hashtag Feed in a Few Easy Steps</t>
  </si>
  <si>
    <t>http://blog.ouseful.info/2009/04/22/ordered-lists-of-links-from-delicious-using-yahoo-pipes/</t>
  </si>
  <si>
    <t>Ordered Lists of Links from delicious Using Yahoo Pipes</t>
  </si>
  <si>
    <t>http://blog.ouseful.info/2009/04/18/the-ou-on-iplayer-err-sort-of-not/</t>
  </si>
  <si>
    <t>The OU on iPlayer (Err? Sort of notâ€¦)</t>
  </si>
  <si>
    <t>http://blog.ouseful.info/2009/04/17/lazy-acquisition-of-article-citations/</t>
  </si>
  <si>
    <t>Lazy Acquisition of Article Citations</t>
  </si>
  <si>
    <t>http://blog.ouseful.info/2009/04/17/data-dois/</t>
  </si>
  <si>
    <t>Data DOIs</t>
  </si>
  <si>
    <t>http://blog.ouseful.info/2009/04/15/finding-rights-cleared-video-resources-for-use-in-course-materials/</t>
  </si>
  <si>
    <t>Finding Rights Cleared Video Resources for Use in Course Materials</t>
  </si>
  <si>
    <t>http://blog.ouseful.info/2009/04/11/mashing-up-government-the-rss-way-raw-materials/</t>
  </si>
  <si>
    <t>Mashing Up Government the RSS Way: Raw Materials</t>
  </si>
  <si>
    <t>http://blog.ouseful.info/2009/04/09/subscriptions-not-courses-idling-around-lifelong-learning/</t>
  </si>
  <si>
    <t>Subscriptions Not Courses? Idling Around Lifelong Learning</t>
  </si>
  <si>
    <t>http://blog.ouseful.info/2009/04/08/time-for-a-widget-guide-learning-environment-a-wiggle-aka-the-obligatory-but-very-late-skittles-blog-post/</t>
  </si>
  <si>
    <t>Time for a Widget Guide Learning Environment (a Wiggle?!)? aka the Obligatory (but very late) Skittles Blog Post</t>
  </si>
  <si>
    <t>Living With Minified URLs</t>
  </si>
  <si>
    <t>Autodiscoverable RSS Feeds From HEI Library Websites</t>
  </si>
  <si>
    <t>Visualising MPsâ€™ Expenses Using Scatter Plots, Charts and Maps</t>
  </si>
  <si>
    <t>http://blog.ouseful.info/2009/04/01/the-invisible-library-for-real/</t>
  </si>
  <si>
    <t>The Invisible Library, For Realâ€¦</t>
  </si>
  <si>
    <t>http://blog.ouseful.info/2009/04/01/ou-devlabsalpha/</t>
  </si>
  <si>
    <t>OU DevLabsAlpha</t>
  </si>
  <si>
    <t>http://blog.ouseful.info/2009/03/29/visualising-lap-time-data-australian-grand-prix-2009/</t>
  </si>
  <si>
    <t>Visualising Lap Time Data â€“ Australian Grand Prix, 2009</t>
  </si>
  <si>
    <t>http://blog.ouseful.info/2009/03/29/f1-pit-stop-strategist-fuel-stop-spreadsheet/</t>
  </si>
  <si>
    <t>F1 Pit Stop Strategist â€“ Fuel Stop Spreadsheet</t>
  </si>
  <si>
    <t>http://blog.ouseful.info/2009/03/26/mapping-realtime-events-on-twitter/</t>
  </si>
  <si>
    <t>Mapping Realtime Events on Twitter</t>
  </si>
  <si>
    <t>http://blog.ouseful.info/2009/03/26/a-week-on-the-digital-planet/</t>
  </si>
  <si>
    <t>A Week on the Digital Planetâ€¦</t>
  </si>
  <si>
    <t>http://blog.ouseful.info/2009/03/23/404-page-not-found-error-pages-for-uk-government-departments/</t>
  </si>
  <si>
    <t>404 â€œPage Not Foundâ€ Error pages and Autodiscoverable Feeds for UK Government Departments</t>
  </si>
  <si>
    <t>http://blog.ouseful.info/2009/03/21/a-far-use-or-not-visualising-the-thes-uk-higher-education-pay-survey-datai/</t>
  </si>
  <si>
    <t>A Fair Use, or Notâ€¦? Visualising the THES UK Higher Education Pay Survey Data</t>
  </si>
  <si>
    <t>http://blog.ouseful.info/2009/03/20/my-guardian-openplatform-apindata-hacks-roundup/</t>
  </si>
  <si>
    <t>My Guardian OpenPlatform APIâ€™n'Data Hacksâ€™n'Mashups Roundup</t>
  </si>
  <si>
    <t>http://blog.ouseful.info/2009/03/19/guardian-game-reviews-with-video-trailers/</t>
  </si>
  <si>
    <t>Guardian Game Reviews â€“ with Video Trailers</t>
  </si>
  <si>
    <t>http://blog.ouseful.info/2009/03/18/last-weeks-football-reports-from-the-guardian-content-store-api-with-a-little-dash-of-sparql/</t>
  </si>
  <si>
    <t>Last Weekâ€™s Football Reports from the Guardian Content Store API (with a little dash of SPARQL)</t>
  </si>
  <si>
    <t>http://blog.ouseful.info/2009/03/17/education-as-a-service/</t>
  </si>
  <si>
    <t>Education as a Serviceâ€¦</t>
  </si>
  <si>
    <t>http://blog.ouseful.info/2009/03/17/easier-twitter-powered-subtitles-for-youtube-movies/</t>
  </si>
  <si>
    <t>Easier Twitter Powered Subtitles for Youtube Movies</t>
  </si>
  <si>
    <t>http://blog.ouseful.info/2009/03/16/tinkering-with-the-guardian-content-api-serendipitwitternews/</t>
  </si>
  <si>
    <t>Tinkering with the Guardian Content API â€“ SerendipiTwitterNews</t>
  </si>
  <si>
    <t>http://blog.ouseful.info/2009/03/16/anti-tags-and-quick-and-easy-block-uncommenting/</t>
  </si>
  <si>
    <t>Anti-tags and Quick and Easy Block (Un)commenting</t>
  </si>
  <si>
    <t>http://blog.ouseful.info/2009/03/13/joining-data-from-the-guardian-data-store-student-satisfaction-data/</t>
  </si>
  <si>
    <t>â€œJOINâ€ing Data from the Guardian Data Store Student Satisfaction Data</t>
  </si>
  <si>
    <t>http://blog.ouseful.info/2009/03/12/creating-google-charts-from-csv-data-inside-a-yahoo-pipe/</t>
  </si>
  <si>
    <t>Creating Google Charts From CSV Data Inside a Yahoo Pipe</t>
  </si>
  <si>
    <t>http://blog.ouseful.info/2009/03/11/the-dr-who-effect-on-google-search-trends/</t>
  </si>
  <si>
    <t>The Dr Who Effect on Google Search Trends</t>
  </si>
  <si>
    <t>http://blog.ouseful.info/2009/03/11/filtering-guardian-data-bloggoogle-spreadsheet-data-with-yahoo-pipes/</t>
  </si>
  <si>
    <t>Filtering Guardian Data Blog/Google Spreadsheet Data With Yahoo! Pipes</t>
  </si>
  <si>
    <t>http://blog.ouseful.info/2009/03/10/using-many-eyes-wikified-to-visualise-guardian-data-store-data-on-google-docs/</t>
  </si>
  <si>
    <t>Using Many Eyes Wikified to Visualise Guardian Data Store Data on Google Docs</t>
  </si>
  <si>
    <t>Twitter Powered Youtube Subtitles, Reprise: Anytime Commenting</t>
  </si>
  <si>
    <t>http://blog.ouseful.info/2009/03/09/splashurl-now-splashes-qr-codes-to/</t>
  </si>
  <si>
    <t>SplashURL Now Splashes QR-codes tooâ€¦</t>
  </si>
  <si>
    <t>Twitter Powered Subtitles for Conference Audio/Videos on Youtube</t>
  </si>
  <si>
    <t>http://blog.ouseful.info/2009/03/06/hefce-grant-funding-in-pictures/</t>
  </si>
  <si>
    <t>HEFCE Grant Funding, in Pictures</t>
  </si>
  <si>
    <t>http://blog.ouseful.info/2009/03/03/tweetmash-how-people-tweeted-through-carter-on-delivering-digital-britain-at-nesta/</t>
  </si>
  <si>
    <t>Tweetmash â€“ How people Tweeted Through Carter on â€œDelivering Digital Britainâ€ at NESTA</t>
  </si>
  <si>
    <t>http://blog.ouseful.info/2009/03/01/the-fake-digital-britain-report/</t>
  </si>
  <si>
    <t>The Fake Digital Britain Report</t>
  </si>
  <si>
    <t>http://blog.ouseful.info/2009/02/27/simple-embeddable-twitter-map-mashup/</t>
  </si>
  <si>
    <t>Simple Embeddable Twitter Map Mashup</t>
  </si>
  <si>
    <t>http://blog.ouseful.info/2009/02/26/experiments-in-displaying-google-formsurvey-results-in-many-eyes/</t>
  </si>
  <si>
    <t>Experiments in Displaying Google Form/Survey Results in Many Eyes</t>
  </si>
  <si>
    <t>http://blog.ouseful.info/2009/02/25/uk-gov-getting-into-the-web/</t>
  </si>
  <si>
    <t>UK Gov Getting into the Webâ€¦?!</t>
  </si>
  <si>
    <t>http://blog.ouseful.info/2009/02/24/many-eyes-wiki-dashboard-online-visualisation-tools-that-feed-from-online-data-sources/</t>
  </si>
  <si>
    <t>Many Eyes Wiki Dashboard â€“ Online Visualisation Tools That Feed From Online Data Sources</t>
  </si>
  <si>
    <t>http://blog.ouseful.info/2009/02/23/teaching-round-the-issues-on-writetoreply/</t>
  </si>
  <si>
    <t>Teaching Round the Issues on WriteToReply</t>
  </si>
  <si>
    <t>http://blog.ouseful.info/2009/02/23/qr-payments/</t>
  </si>
  <si>
    <t>QR Payments</t>
  </si>
  <si>
    <t>http://blog.ouseful.info/2009/02/17/using-dabble-db-in-an-online-mashup-context/</t>
  </si>
  <si>
    <t>Using Dabble DB in an Online Mashup Context</t>
  </si>
  <si>
    <t>http://blog.ouseful.info/2009/02/17/creating-your-own-results-charts-for-surveys-created-with-google-forms/</t>
  </si>
  <si>
    <t>Creating Your Own Results Charts for Surveys Created with Google Forms</t>
  </si>
  <si>
    <t>http://blog.ouseful.info/2009/02/16/mashcombining-data-from-three-separate-sources-using-dabble-db/</t>
  </si>
  <si>
    <t>Mash/Combining Data from Three Separate Sources Using Dabble DB</t>
  </si>
  <si>
    <t>http://blog.ouseful.info/2009/02/13/what-are-jiscs-funding-priorities/</t>
  </si>
  <si>
    <t>What Are JISCâ€™s Funding Priorities?</t>
  </si>
  <si>
    <t>http://blog.ouseful.info/2009/02/11/splashurlnet-link-sharing-presentation-style/</t>
  </si>
  <si>
    <t>splashurl.net â€“ Link Sharing, Presentation Style</t>
  </si>
  <si>
    <t>http://blog.ouseful.info/2009/02/07/embedding-yahoo-pipes-output-with-a-single-click/</t>
  </si>
  <si>
    <t>Embedding Yahoo Pipes Output With a Single Click</t>
  </si>
  <si>
    <t>http://blog.ouseful.info/2009/02/05/writetoreplyorg-some-quick-thoughts/</t>
  </si>
  <si>
    <t>writetoreply.org  â€“ Some Quick Thoughts</t>
  </si>
  <si>
    <t>http://blog.ouseful.info/2009/02/04/global-sunrise/</t>
  </si>
  <si>
    <t>Global Sunrise</t>
  </si>
  <si>
    <t>http://blog.ouseful.info/2009/02/04/comment-on-digital-britain-at-writetoreplyorg/</t>
  </si>
  <si>
    <t>Comment on â€œDigital Britainâ€ at WriteToReply.org</t>
  </si>
  <si>
    <t>http://blog.ouseful.info/2009/02/03/public-policy-engagement-with-commentariat/</t>
  </si>
  <si>
    <t>Public Policy Engagement with Commentariat</t>
  </si>
  <si>
    <t>http://blog.ouseful.info/2009/02/02/single-item-rss-feeds-from-wordpress-blogs/</t>
  </si>
  <si>
    <t>Single Item RSS Feeds from WordPress Blogs</t>
  </si>
  <si>
    <t>http://blog.ouseful.info/2009/02/01/exploring-the-geoweb-with-digital-planet/</t>
  </si>
  <si>
    <t>Exploring the GeoWeb with Digital Planet</t>
  </si>
  <si>
    <t>http://blog.ouseful.info/2009/01/31/just-feed-me-one-piece-at-a-time/</t>
  </si>
  <si>
    <t>Just Feed Me One Piece at a Time</t>
  </si>
  <si>
    <t>http://blog.ouseful.info/2009/01/30/non-linear-uncourses-time-for-linked-ed/</t>
  </si>
  <si>
    <t>Non-Linear Uncourses â€“ Time for Linked Ed?</t>
  </si>
  <si>
    <t>http://blog.ouseful.info/2009/01/29/glanceable-committee-memberships-with-treemaps/</t>
  </si>
  <si>
    <t>Glanceable Committee Memberships with Treemaps</t>
  </si>
  <si>
    <t>http://blog.ouseful.info/2009/01/28/trackbacks-tweetbacks-and-the-conversation-graph-part-i/</t>
  </si>
  <si>
    <t>Trackbacks, Tweetbacks and the Conversation Graph, Part I</t>
  </si>
  <si>
    <t>http://blog.ouseful.info/2009/01/27/barriers-to-open-availability-of-information-iw-planning-committee-audio-recordings/</t>
  </si>
  <si>
    <t>Barriers to Open Availability of Information? IW Planning Committee Audio Recordings</t>
  </si>
  <si>
    <t>http://blog.ouseful.info/2009/01/26/interactive-photos-from-obamas-inauguration/</t>
  </si>
  <si>
    <t>Interactive Photos from Obamaâ€™s Inauguration</t>
  </si>
  <si>
    <t>http://blog.ouseful.info/2009/01/23/tracking-uk-parliamentary-act-amendments/</t>
  </si>
  <si>
    <t>Tracking UK Parliamentary Act Amendments</t>
  </si>
  <si>
    <t>http://blog.ouseful.info/2009/01/22/telling-yahoo-pipes-how-you-want-uri-arguments-ordered/</t>
  </si>
  <si>
    <t>Telling Yahoo Pipes How YOU Want URI Arguments Ordered</t>
  </si>
  <si>
    <t>http://blog.ouseful.info/2009/01/21/so-google-loses-out-when-it-comes-to-realtime-global-events/</t>
  </si>
  <si>
    <t>So Google Loses Out When It Comes to Realtime Global Events?</t>
  </si>
  <si>
    <t>http://blog.ouseful.info/2009/01/21/another-nail-in-the-coffin-of-google-ground-truth/</t>
  </si>
  <si>
    <t>Another Nail in the Coffin of â€œGoogle Ground Truthâ€?</t>
  </si>
  <si>
    <t>http://blog.ouseful.info/2009/01/20/discovered-custom-search-engines/</t>
  </si>
  <si>
    <t>Discovered Custom Search Engines</t>
  </si>
  <si>
    <t>http://blog.ouseful.info/2009/01/19/a-couple-of-twitter-search-tricks/</t>
  </si>
  <si>
    <t>A Couple of Twitter Search Tricksâ€¦</t>
  </si>
  <si>
    <t>http://blog.ouseful.info/2009/01/18/ou-participation-in-the-ofcom-psb-review/</t>
  </si>
  <si>
    <t>OU Participation in the Ofcom PSB Review</t>
  </si>
  <si>
    <t>http://blog.ouseful.info/2009/01/17/how-not-to-launch-a-website-reprise-incl-the-ousefulinfo-blogging-policy/</t>
  </si>
  <si>
    <t>How Not to Launch a Website, Repriseâ€¦ (incl. the OUseful.info Blogging Policy)</t>
  </si>
  <si>
    <t>http://blog.ouseful.info/2009/01/16/data-sharing-is-good-right-or-is-hm-gov-evil/</t>
  </si>
  <si>
    <t>Data Sharing is Good, Right? Or is HM Gov Evil?</t>
  </si>
  <si>
    <t>http://blog.ouseful.info/2009/01/16/change-the-law-to-fit-the-business-model/</t>
  </si>
  <si>
    <t>Change the Law to Fit the Business Model</t>
  </si>
  <si>
    <t>http://blog.ouseful.info/2009/01/15/social-telly-the-near-future-evolution-of-tv-user-interfaces/</t>
  </si>
  <si>
    <t>Social Telly? The Near Future Evolution of TV User Interfaces</t>
  </si>
  <si>
    <t>http://blog.ouseful.info/2009/01/14/applying-seo-to-the-course-catalogue/</t>
  </si>
  <si>
    <t>Applying SEO to the Course Catalogue</t>
  </si>
  <si>
    <t>http://blog.ouseful.info/2009/01/13/ou-re-launch-how-not-to-launch-a-website/</t>
  </si>
  <si>
    <t>â€œRe-launchâ€ â€“ How Not to Launch A Website</t>
  </si>
  <si>
    <t>http://blog.ouseful.info/2009/01/13/from-sketch-up-to-mock-up/</t>
  </si>
  <si>
    <t>From Sketch-Up to Mock Upâ€¦</t>
  </si>
  <si>
    <t>http://blog.ouseful.info/2009/01/12/when-one-screen-controls-another/</t>
  </si>
  <si>
    <t>When One Screen Controls Another</t>
  </si>
  <si>
    <t>http://blog.ouseful.info/2009/01/09/getting-bits-to-boxes/</t>
  </si>
  <si>
    <t>Getting Bits to Boxes</t>
  </si>
  <si>
    <t>http://blog.ouseful.info/2009/01/08/trackforward-following-the-consequences-with-nth-order-trackbacks/</t>
  </si>
  <si>
    <t>Trackforward â€“ Following the Consequences with Nâ€™th Order Trackbacks</t>
  </si>
  <si>
    <t>What Makes a Good API? A Call to Armsâ€¦</t>
  </si>
  <si>
    <t>http://blog.ouseful.info/2009/01/07/wake-up-and-smell-the-cordite-why-broadband-access-is-not-just-for-pcs/</t>
  </si>
  <si>
    <t>Wake Up and Smell the Cordite â€“ Why Broadband Access is Not Just for PCs</t>
  </si>
  <si>
    <t>http://blog.ouseful.info/2009/01/06/serialised-openlearn-daily-rss-feeds-via-wordpress/</t>
  </si>
  <si>
    <t>Serialised OpenLearn Daily RSS Feeds via WordPress</t>
  </si>
  <si>
    <t>http://blog.ouseful.info/2009/01/05/writing-diagrams/</t>
  </si>
  <si>
    <t>Writing Diagrams</t>
  </si>
  <si>
    <t>http://blog.ouseful.info/2009/01/05/new-year-new-job-ou-vacancies-round-up/</t>
  </si>
  <si>
    <t>New Year, New Job? OU Vacancies Round-Up</t>
  </si>
  <si>
    <t>http://blog.ouseful.info/2009/01/03/tinkering-with-time/</t>
  </si>
  <si>
    <t>Tinkering With Time</t>
  </si>
  <si>
    <t>http://blog.ouseful.info/2009/01/02/all-set-for-a-year-of-internet-appliances/</t>
  </si>
  <si>
    <t>All Set for a Year of Internet Appliances?</t>
  </si>
  <si>
    <t>http://blog.ouseful.info/2008/12/23/so-what-else-are-you-doing-at-the-moment/</t>
  </si>
  <si>
    <t>So What Else Are You Doing At The Moment?</t>
  </si>
  <si>
    <t>http://blog.ouseful.info/2008/12/22/cbeebies-iplayer-and-why-i-think-an-ou-iplayer-presence-would-be-a-good-thing/</t>
  </si>
  <si>
    <t>CBeebies iPlayer, and Why I Think an OU iPlayer Presence Would be a â€œGood Thingâ€</t>
  </si>
  <si>
    <t>http://blog.ouseful.info/2008/12/19/what-happens-if-yahoo-pipes-dies/</t>
  </si>
  <si>
    <t>What Happens If Yahoo! Pipes Dies?</t>
  </si>
  <si>
    <t>http://blog.ouseful.info/2008/12/19/bbc-iplayer-desktop-application/</t>
  </si>
  <si>
    <t>BBC iPlayer Desktop Application</t>
  </si>
  <si>
    <t>http://blog.ouseful.info/2008/12/19/aw-shucks-i-got-a-coupla-nessies/</t>
  </si>
  <si>
    <t>Aw, Shucks, I Got a Coupla Nessiesâ€¦</t>
  </si>
  <si>
    <t>http://blog.ouseful.info/2008/12/17/getting-lots-of-results-out-of-a-google-custom-search-engine-cse-via-rss/</t>
  </si>
  <si>
    <t>Getting Lots of Results Out of a  Google Custom Search Engine (CSE) via RSS</t>
  </si>
  <si>
    <t>http://blog.ouseful.info/2008/12/16/situated-video-advertising-with-tesco-screens/</t>
  </si>
  <si>
    <t>Situated Video Advertising With Tesco Screens</t>
  </si>
  <si>
    <t>http://blog.ouseful.info/2008/12/15/are-you-ready-to-play-search-engine-consequences/</t>
  </si>
  <si>
    <t>Are You Ready To Play â€œSearch Engine Consequencesâ€?</t>
  </si>
  <si>
    <t>http://blog.ouseful.info/2008/12/14/library-analytics-part-8/</t>
  </si>
  <si>
    <t>Library Analytics (Part 8)</t>
  </si>
  <si>
    <t>http://blog.ouseful.info/2008/12/13/revisiting-the-library-flip-why-librarians-need-to-know-about-seo/</t>
  </si>
  <si>
    <t>Revisiting the Library Flip â€“ Why Librarians Need to Know About SEO</t>
  </si>
  <si>
    <t>http://blog.ouseful.info/2008/12/12/realising-the-value-of-library-data/</t>
  </si>
  <si>
    <t>Realising the Value of Library Data</t>
  </si>
  <si>
    <t>http://blog.ouseful.info/2008/12/12/arise-ye-databases-of-intention/</t>
  </si>
  <si>
    <t>Arise Ye Databases of Intention</t>
  </si>
  <si>
    <t>http://blog.ouseful.info/2008/12/11/openlearn-wordpress-plugins/</t>
  </si>
  <si>
    <t>OpenLearn WordPress Plugins</t>
  </si>
  <si>
    <t>http://blog.ouseful.info/2008/12/11/more-remarks-on-the-tesco-data-play/</t>
  </si>
  <si>
    <t>More Remarks on the Tesco Data Play</t>
  </si>
  <si>
    <t>http://blog.ouseful.info/2008/12/10/immortalising-indirection/</t>
  </si>
  <si>
    <t>Immortalising Indirection</t>
  </si>
  <si>
    <t>http://blog.ouseful.info/2008/12/10/decoding-patents-an-appropriate-context-for-teaching-about-technology/</t>
  </si>
  <si>
    <t>Decoding Patents â€“ An Appropriate Context for Teaching About Technology?</t>
  </si>
  <si>
    <t>http://blog.ouseful.info/2008/12/09/corporate-foolery-and-the-abilene-paradox/</t>
  </si>
  <si>
    <t>Corporate Foolery and the Abilene Paradox</t>
  </si>
  <si>
    <t>http://blog.ouseful.info/2008/12/08/ou-podcasts-site-goes-live/</t>
  </si>
  <si>
    <t>OU Podcasts Site Goes Live</t>
  </si>
  <si>
    <t>http://blog.ouseful.info/2008/12/06/merging-several-calendar-ical-feeds-with-yahoo-pipes/</t>
  </si>
  <si>
    <t>Merging Several Calendar iCal Feeds With Yahoo Pipes</t>
  </si>
  <si>
    <t>http://blog.ouseful.info/2008/12/05/video-video-everywhere/</t>
  </si>
  <si>
    <t>Video, Video, Everywhereâ€¦</t>
  </si>
  <si>
    <t>http://blog.ouseful.info/2008/12/05/how-ousefulinfo-operates/</t>
  </si>
  <si>
    <t>How OUseful.Info Operatesâ€¦</t>
  </si>
  <si>
    <t>http://blog.ouseful.info/2008/12/04/displaying-events-from-multiple-google-calendars-in-a-single-embedded-calendar-view/</t>
  </si>
  <si>
    <t>Displaying Events from Multiple Google Calendars in a Single Embedded Calendar View</t>
  </si>
  <si>
    <t>http://blog.ouseful.info/2008/12/03/visual-controls-for-spreadsheets/</t>
  </si>
  <si>
    <t>Visual Controls for Spreadsheets</t>
  </si>
  <si>
    <t>http://blog.ouseful.info/2008/12/02/so-what-do-you-think-youre-doing-sonny/</t>
  </si>
  <si>
    <t>So What Do You Think Youâ€™re Doing, Sonny?</t>
  </si>
  <si>
    <t>http://blog.ouseful.info/2008/12/01/an-ad-hoc-youtube-playlist-player-gadget-via-google-spreadsheets/</t>
  </si>
  <si>
    <t>An Ad Hoc Youtube Playlist Player Gadget, Via Google Spreadsheets</t>
  </si>
  <si>
    <t>http://blog.ouseful.info/2008/11/30/steps-towards-making-augmented-reality-a-reality/</t>
  </si>
  <si>
    <t>Steps Towards Making Augmented Reality a Reality?</t>
  </si>
  <si>
    <t>http://blog.ouseful.info/2008/11/30/speedmash-and-mashalong/</t>
  </si>
  <si>
    <t>Speedmash and Mashalong</t>
  </si>
  <si>
    <t>OU Goes Social with â€œPlatformâ€</t>
  </si>
  <si>
    <t>http://blog.ouseful.info/2008/11/27/my-cetis-2008-presentations/</t>
  </si>
  <si>
    <t>My CETIS 2008 Presentations</t>
  </si>
  <si>
    <t>http://blog.ouseful.info/2008/11/25/open-content-anecdotes/</t>
  </si>
  <si>
    <t>Open Content Anecdotes</t>
  </si>
  <si>
    <t>http://blog.ouseful.info/2008/11/24/on-writing-learning-content-in-the-cloud/</t>
  </si>
  <si>
    <t>On Writing â€œLearning Contentâ€ in the Cloud</t>
  </si>
  <si>
    <t>http://blog.ouseful.info/2008/11/21/approxi-mapping-mash-ups-with-a-google-mymaps-tidy-up-to-follow/</t>
  </si>
  <si>
    <t>Approxi-mapping Mash-ups, with a Google MyMaps Tidy Up to Follow</t>
  </si>
  <si>
    <t>http://blog.ouseful.info/2008/11/20/where-is-the-open-university-homepage/</t>
  </si>
  <si>
    <t>Where is the Open University Homepage?</t>
  </si>
  <si>
    <t>http://blog.ouseful.info/2008/11/19/will-lack-of-relevancy-be-the-downfall-of-google/</t>
  </si>
  <si>
    <t>Will Lack of Relevancy be the Downfall of Google?</t>
  </si>
  <si>
    <t>http://blog.ouseful.info/2008/11/18/recession-what-recession/</t>
  </si>
  <si>
    <t>Recession, What Recession?</t>
  </si>
  <si>
    <t>http://blog.ouseful.info/2008/11/18/dual-view-media/</t>
  </si>
  <si>
    <t>Dual View Media Channels</t>
  </si>
  <si>
    <t>http://blog.ouseful.info/2008/11/17/innovation-in-institutions-and-yet-more-jobs/</t>
  </si>
  <si>
    <t>Innovation in Institutions â€“ and Yet More Jobsâ€¦</t>
  </si>
  <si>
    <t>http://blog.ouseful.info/2008/11/16/playing-with-google-search-data-trends/</t>
  </si>
  <si>
    <t>Playing With Google Search Data Trends</t>
  </si>
  <si>
    <t>http://blog.ouseful.info/2008/11/15/google-mymaps-now-with-rss-easy-geoblogging/</t>
  </si>
  <si>
    <t>Google MyMaps Now With RSS (= Easy Geoblogging)</t>
  </si>
  <si>
    <t>http://blog.ouseful.info/2008/11/14/innovation-in-online-higher-education/</t>
  </si>
  <si>
    <t>Innovation in Online Higher Education</t>
  </si>
  <si>
    <t>http://blog.ouseful.info/2008/11/12/iphone-7-day-ou-programme-catchup-via-bbc-iplayer/</t>
  </si>
  <si>
    <t>iPhone 7 Day OU Programme CatchUp, via BBC iPlayer</t>
  </si>
  <si>
    <t>http://blog.ouseful.info/2008/11/10/can-sociallearn-be-built-as-such-plus-an-ou-jobs-roundup/</t>
  </si>
  <si>
    <t>Can SocialLearn Be Built As Such? Plus an OU Jobs RoundUp</t>
  </si>
  <si>
    <t>http://blog.ouseful.info/2008/11/09/orange-broadband-isp-hijacks-error-pages/</t>
  </si>
  <si>
    <t>Orange Broadband ISP Hijacks Error Pages</t>
  </si>
  <si>
    <t>http://blog.ouseful.info/2008/11/08/recent-ou-programmes-on-the-bbc-via-iplayer/</t>
  </si>
  <si>
    <t>Recent OU Programmes on the BBC, via iPlayer</t>
  </si>
  <si>
    <t>http://blog.ouseful.info/2008/11/07/the-convenience-of-embedded-flash-played-pdfs/</t>
  </si>
  <si>
    <t>The Convenience of Embedded, Flash Played, PDFs</t>
  </si>
  <si>
    <t>http://blog.ouseful.info/2008/11/06/the-tesco-data-business-notes-on-scoring-points/</t>
  </si>
  <si>
    <t>The Tesco Data Business (Notes on â€œScoring Pointsâ€)</t>
  </si>
  <si>
    <t>http://blog.ouseful.info/2008/11/06/20-10-and-a-huge-difference-in-style/</t>
  </si>
  <si>
    <t>2.0 1.0, and a Huge Difference in Style</t>
  </si>
  <si>
    <t>http://blog.ouseful.info/2008/11/04/confused-about-the-consequences/</t>
  </si>
  <si>
    <t>Confused About the Consequences</t>
  </si>
  <si>
    <t>http://blog.ouseful.info/2008/11/04/chasing-data-are-you-datablogging-yet/</t>
  </si>
  <si>
    <t>Chasing Data â€“ Are You Datablogging Yet?</t>
  </si>
  <si>
    <t>http://blog.ouseful.info/2008/11/03/the-future-of-search-is-already-here/</t>
  </si>
  <si>
    <t>The Future of Search Is Already Here</t>
  </si>
  <si>
    <t>http://blog.ouseful.info/2008/11/02/time-to-get-scared-people/</t>
  </si>
  <si>
    <t>Time to Get Scared, People?</t>
  </si>
  <si>
    <t>http://blog.ouseful.info/2008/10/31/amazon-reviews-from-different-editions-of-the-same-book/</t>
  </si>
  <si>
    <t>Amazon Reviews from Different Editions of the Same Book</t>
  </si>
  <si>
    <t>http://blog.ouseful.info/2008/10/30/time-for-a-tinyns/</t>
  </si>
  <si>
    <t>Time for a TinyNS?</t>
  </si>
  <si>
    <t>http://blog.ouseful.info/2008/10/29/looking-up-alternative-copies-of-a-book-on-amazon-via-thingisbn/</t>
  </si>
  <si>
    <t>Looking Up Alternative Copies of a Book on Amazon, via ThingISBN</t>
  </si>
  <si>
    <t>http://blog.ouseful.info/2008/10/28/guardian-rss-feeds-makes-enewspaper-easy/</t>
  </si>
  <si>
    <t>Guardian RSS Feeds Makes Offline eNewspaper Easy</t>
  </si>
  <si>
    <t>http://blog.ouseful.info/2008/10/26/rock-the-academy/</t>
  </si>
  <si>
    <t>Rock the Academy</t>
  </si>
  <si>
    <t>http://blog.ouseful.info/2008/10/25/printing-out-online-course-materials-with-embedded-movie-links/</t>
  </si>
  <si>
    <t>Printing Out Online Course Materials With Embedded Movie Links</t>
  </si>
  <si>
    <t>http://blog.ouseful.info/2008/10/23/mashup-mayhem-bcs-glasgow-branch-young-professionals-talk/</t>
  </si>
  <si>
    <t>Mashup Mayhem BCS (Glasgow Branch) Young Professionals Talk</t>
  </si>
  <si>
    <t>http://blog.ouseful.info/2008/10/23/calling-amazon-associatesecommerce-web-services-from-a-google-spreadsheet/</t>
  </si>
  <si>
    <t>Calling Amazon Associates/Ecommerce Web Services from a Google Spreadsheet</t>
  </si>
  <si>
    <t>http://blog.ouseful.info/2008/10/22/referrer-traffic-from-amazon-wtf/</t>
  </si>
  <si>
    <t>Referrer Traffic from Amazon â€“ WTF?!</t>
  </si>
  <si>
    <t>http://blog.ouseful.info/2008/10/22/amazon-edge-services-digital-manufacturing/</t>
  </si>
  <si>
    <t>Amazon â€œEdge Servicesâ€ â€“ Digital Manufacturing</t>
  </si>
  <si>
    <t>http://blog.ouseful.info/2008/10/20/mashup-reuse-are-you-lazy-enough/</t>
  </si>
  <si>
    <t>Mashup Reuse â€“ Are You Lazy Enough?</t>
  </si>
  <si>
    <t>http://blog.ouseful.info/2008/10/18/getting-an-rss-feed-out-of-a-google-custom-search-engine-cse/</t>
  </si>
  <si>
    <t>Getting an RSS Feed Out of a Google Custom Search Engine (CSE)</t>
  </si>
  <si>
    <t>http://blog.ouseful.info/2008/10/17/viewing-campaign-finance-data-in-a-google-spreadsheet-via-the-new-york-times-campaign-data-api/</t>
  </si>
  <si>
    <t>Viewing Campaign Finance Data In a Google Spreadsheet via the New York Times Campaign Data API</t>
  </si>
  <si>
    <t>http://blog.ouseful.info/2008/10/17/link-love-for-martin-i-heart-twitter-video/</t>
  </si>
  <si>
    <t>Link Love for Martin â€“ â€œI Heart Twitterâ€ Video</t>
  </si>
  <si>
    <t>http://blog.ouseful.info/2008/10/16/visualising-financial-data-in-a-google-spreadsheet-motion-chart/</t>
  </si>
  <si>
    <t>Visualising Financial Data In a Google Spreadsheet Motion Chart</t>
  </si>
  <si>
    <t>http://blog.ouseful.info/2008/10/16/googlelookup-creating-a-google-fact-engine-directory/</t>
  </si>
  <si>
    <t>GoogleLookup: Creating a Google Fact Engine Directory</t>
  </si>
  <si>
    <t>Data Scraping Wikipedia with Google Spreadsheets</t>
  </si>
  <si>
    <t>http://blog.ouseful.info/2008/10/13/visualising-the-ou-twitter-network/</t>
  </si>
  <si>
    <t>Visualising the OU Twitter Network</t>
  </si>
  <si>
    <t>http://blog.ouseful.info/2008/10/10/google-personal-custom-search-engines/</t>
  </si>
  <si>
    <t>Google Personal Custom Search Engines?</t>
  </si>
  <si>
    <t>http://blog.ouseful.info/2008/10/09/openlearn-ebooks-for-free-courtesy-of-feedbooks/</t>
  </si>
  <si>
    <t>OpenLearn ebooks, for free, courtesy of OpenLearn RSS and Feedbooksâ€¦</t>
  </si>
  <si>
    <t>http://blog.ouseful.info/2008/10/08/continous-group-exercise-feedback-via-twitter/</t>
  </si>
  <si>
    <t>Continous Group Exercise Feedback via Twitter?</t>
  </si>
  <si>
    <t>http://blog.ouseful.info/2008/10/05/thoughts-on-visualising-the-ou-twitter-network/</t>
  </si>
  <si>
    <t>Thoughts on Visualising the OU Twitter Networkâ€¦</t>
  </si>
  <si>
    <t>http://blog.ouseful.info/2008/10/03/video-print/</t>
  </si>
  <si>
    <t>Video Print</t>
  </si>
  <si>
    <t>http://blog.ouseful.info/2008/09/30/itunes-in-your-pocket-almost/</t>
  </si>
  <si>
    <t>iTunes in Your Pocketâ€¦ Almostâ€¦</t>
  </si>
  <si>
    <t>http://blog.ouseful.info/2008/09/29/edutwitterin/</t>
  </si>
  <si>
    <t>eduTwitterinâ€™</t>
  </si>
  <si>
    <t>http://blog.ouseful.info/2008/09/26/qualifications-recognition-and-credible-personal-vouchsafes/</t>
  </si>
  <si>
    <t>Qualification(s), Recognition and Credible, Personal Vouchsafes</t>
  </si>
  <si>
    <t>http://blog.ouseful.info/2008/09/20/time-to-build-trust-with-an-open-achievements-api/</t>
  </si>
  <si>
    <t>Time to Build Trust With an â€œOpen Achievements APIâ€?</t>
  </si>
  <si>
    <t>http://blog.ouseful.info/2008/09/19/what-google-thinks-of-the-ou/</t>
  </si>
  <si>
    <t>What Google Thinks of the OUâ€¦</t>
  </si>
  <si>
    <t>http://blog.ouseful.info/2008/09/18/figureground-mashing-up-the-ple-mupple08-links/</t>
  </si>
  <si>
    <t>Figure:Ground â€“ Mashing Up the PLE (MUPPLEâ€™08) Links</t>
  </si>
  <si>
    <t>http://blog.ouseful.info/2008/09/16/oro-results-in-yahoo-searchmonkey/</t>
  </si>
  <si>
    <t>ORO Results in Yahoo SearchMonkey</t>
  </si>
  <si>
    <t>http://blog.ouseful.info/2008/09/15/oro-goes-naked-with-new-eprints-server/</t>
  </si>
  <si>
    <t>ORO Goes Naked With New ePrints Server</t>
  </si>
  <si>
    <t>Joining the Flow â€“ Invisible Library Tech Support</t>
  </si>
  <si>
    <t>http://blog.ouseful.info/2008/09/11/wp_le/</t>
  </si>
  <si>
    <t>WP_LE</t>
  </si>
  <si>
    <t>http://blog.ouseful.info/2008/09/10/rehashing-old-tools-to-look-at-cck08/</t>
  </si>
  <si>
    <t>Rehashing Old Tools to Look at CCK08</t>
  </si>
  <si>
    <t>http://blog.ouseful.info/2008/09/04/the-obligatory-google-chrome-post-sort-of/</t>
  </si>
  <si>
    <t>The Obligatory Google Chrome Post â€“ Sort Ofâ€¦</t>
  </si>
  <si>
    <t>http://blog.ouseful.info/2008/09/04/ou-library-igoogle-gadgets/</t>
  </si>
  <si>
    <t>OU Library iGoogle Gadgets</t>
  </si>
  <si>
    <t>http://blog.ouseful.info/2008/09/02/managing-time-in-yahoo-pipes/</t>
  </si>
  <si>
    <t>Managing Time in Yahoo Pipes</t>
  </si>
  <si>
    <t>http://blog.ouseful.info/2008/09/01/ou-news-tracking/</t>
  </si>
  <si>
    <t>OU News Tracking</t>
  </si>
  <si>
    <t>http://blog.ouseful.info/2008/08/29/library-analytics-part-7/</t>
  </si>
  <si>
    <t>Library Analytics (Part 7)</t>
  </si>
  <si>
    <t>http://blog.ouseful.info/2008/08/29/html-tables-and-the-data-web/</t>
  </si>
  <si>
    <t>HTML Tables and the Data Web</t>
  </si>
  <si>
    <t>http://blog.ouseful.info/2008/08/28/library-analytics-part-6/</t>
  </si>
  <si>
    <t>Library Analytics (Part 6)</t>
  </si>
  <si>
    <t>http://blog.ouseful.info/2008/08/28/contextual-content-server-courtesy-of-google/</t>
  </si>
  <si>
    <t>Contextual Content Server, Courtesy of Google?</t>
  </si>
  <si>
    <t>http://blog.ouseful.info/2008/08/27/library-analytics-part-5/</t>
  </si>
  <si>
    <t>Library Analytics (Part 5)</t>
  </si>
  <si>
    <t>http://blog.ouseful.info/2008/08/26/library-analytics-part-4/</t>
  </si>
  <si>
    <t>Library Analytics (Part 4)</t>
  </si>
  <si>
    <t>http://blog.ouseful.info/2008/08/26/journal-impact-factor-visualisation/</t>
  </si>
  <si>
    <t>Journal Impact Factor Visualisation</t>
  </si>
  <si>
    <t>http://blog.ouseful.info/2008/08/25/whats-on-open2/</t>
  </si>
  <si>
    <t>Whatâ€™s On Open2â€¦</t>
  </si>
  <si>
    <t>http://blog.ouseful.info/2008/08/24/more-olympics-medal-table-visualisations/</t>
  </si>
  <si>
    <t>More Olympics Medal Table Visualisations</t>
  </si>
  <si>
    <t>http://blog.ouseful.info/2008/08/22/library-analytics-part-3/</t>
  </si>
  <si>
    <t>Library Analytics (Part 3)</t>
  </si>
  <si>
    <t>http://blog.ouseful.info/2008/08/22/library-analytics-part-2/</t>
  </si>
  <si>
    <t>Library Analytics (Part 2)</t>
  </si>
  <si>
    <t>http://blog.ouseful.info/2008/08/21/special-interest-custom-search-engines/</t>
  </si>
  <si>
    <t>Special Interest Custom Search Engines</t>
  </si>
  <si>
    <t>http://blog.ouseful.info/2008/08/21/ou-library-jobs-round-up-august-2008/</t>
  </si>
  <si>
    <t>OU Library Jobs Round-Up (August 2008)</t>
  </si>
  <si>
    <t>http://blog.ouseful.info/2008/08/20/library-analytics-part-1/</t>
  </si>
  <si>
    <t>Library Analytics (Part 1)</t>
  </si>
  <si>
    <t>http://blog.ouseful.info/2008/08/18/searching-for-curriculum-development-course-insights/</t>
  </si>
  <si>
    <t>Searching for Curriculum Development Course Insights</t>
  </si>
  <si>
    <t>http://blog.ouseful.info/2008/08/18/olympic-medal-table-map/</t>
  </si>
  <si>
    <t>Olympic Medal Table Map</t>
  </si>
  <si>
    <t>http://blog.ouseful.info/2008/08/17/google-insights-for-search-on-youtube-too/</t>
  </si>
  <si>
    <t>Google Insights for Search (on Youtube tooâ€¦)</t>
  </si>
  <si>
    <t>http://blog.ouseful.info/2008/08/16/embedding-youtube-videos-on-the-bbc-website/</t>
  </si>
  <si>
    <t>Embedding Youtube Videos on the BBC Website</t>
  </si>
  <si>
    <t>http://blog.ouseful.info/2008/08/15/the-end-of-linear-tv-schedules/</t>
  </si>
  <si>
    <t>The End of Linear TV Schedules?</t>
  </si>
  <si>
    <t>http://blog.ouseful.info/2008/08/01/embedding-bbc-iplayer-music-videos-foals/</t>
  </si>
  <si>
    <t>Embedding BBC iPlayer Music Videos â€“ Foals</t>
  </si>
  <si>
    <t>http://blog.ouseful.info/2008/07/31/new-ou-channels-on-youtube/</t>
  </si>
  <si>
    <t>New OU Channel(s) on Youtube</t>
  </si>
  <si>
    <t>http://blog.ouseful.info/2008/07/30/wanted-17-24-yr-olds/</t>
  </si>
  <si>
    <t>Wanted: 17-24 yr oldsâ€¦</t>
  </si>
  <si>
    <t>http://blog.ouseful.info/2008/07/28/uk-hei-page-not-found-error-pages/</t>
  </si>
  <si>
    <t>UK HEI â€œPage Not Foundâ€ Error Pages</t>
  </si>
  <si>
    <t>http://blog.ouseful.info/2008/07/24/ousefulinfo-err-20/</t>
  </si>
  <si>
    <t>OUseful.Info, err, 2.0?</t>
  </si>
  <si>
    <t>Back from Behind Enemy Lines, Without Being Autodiscovered(?!)</t>
  </si>
  <si>
    <t>http://ukwebfocus.wordpress.com/2011/09/06/recognising-appreciating-measuring-and-evaluating-the-impact-of-open-science/</t>
  </si>
  <si>
    <t>Recognising, Appreciating, Measuring and Evaluating the Impact of Open Science</t>
  </si>
  <si>
    <t>http://ukwebfocus.wordpress.com/2011/09/04/use-of-twitter-at-the-solo11-conference/</t>
  </si>
  <si>
    <t>Use of Twitter at the SOLO11 Conference</t>
  </si>
  <si>
    <t>http://ukwebfocus.wordpress.com/2011/08/31/case-study-opening-access-to-a-closed-and-unused-mailing-list/</t>
  </si>
  <si>
    <t>Case Study: Opening Access to a Closed and Unused Mailing List</t>
  </si>
  <si>
    <t>http://ukwebfocus.wordpress.com/2011/08/26/guest-post-lend-me-your-ears-dear-university-web-managers/</t>
  </si>
  <si>
    <t>Guest Post: Lend Me Your Ears Dear University Web Managers!</t>
  </si>
  <si>
    <t>Rediscovering Auto-Discoverable RSS Feeds</t>
  </si>
  <si>
    <t>Was I Wrong About Android?</t>
  </si>
  <si>
    <t>http://ukwebfocus.wordpress.com/2011/08/22/providing-an-amplified-event-service/</t>
  </si>
  <si>
    <t>Providing an Amplified Event Service</t>
  </si>
  <si>
    <t>http://ukwebfocus.wordpress.com/2011/08/17/policies-on-unused-jiscmail-lists/</t>
  </si>
  <si>
    <t>Policies on Unused JISCMail Lists</t>
  </si>
  <si>
    <t>http://ukwebfocus.wordpress.com/2011/08/16/reflections-on-technologies-used-at-iwmw-2011/</t>
  </si>
  <si>
    <t>Reflections on Technologies Used at IWMW 2011</t>
  </si>
  <si>
    <t>http://ukwebfocus.wordpress.com/2011/08/11/openness-and-open-folk-culture/</t>
  </si>
  <si>
    <t>Openness and Open Folk Culture</t>
  </si>
  <si>
    <t>http://ukwebfocus.wordpress.com/2011/08/09/evaluation-of-ukolns-iwmw-2011-event/</t>
  </si>
  <si>
    <t>Evaluation of UKOLN&amp;#8217;s IWMW 2011 Event</t>
  </si>
  <si>
    <t>http://ukwebfocus.wordpress.com/2011/07/28/new-opportunities-for-the-institutional-web-management-community/</t>
  </si>
  <si>
    <t>New Opportunities for the Institutional Web Management Community</t>
  </si>
  <si>
    <t>http://ukwebfocus.wordpress.com/2011/07/25/do-we-want-technical-diversity-or-harmonisation/</t>
  </si>
  <si>
    <t>Do We Want Technical Diversity or Harmonisation?</t>
  </si>
  <si>
    <t>http://ukwebfocus.wordpress.com/2011/07/22/the-web-management-community-of-practice/</t>
  </si>
  <si>
    <t>The Web Management Community of Practice</t>
  </si>
  <si>
    <t>http://ukwebfocus.wordpress.com/2011/07/20/memolane-timelines-not-only-for-wordpress-blogs/</t>
  </si>
  <si>
    <t>Memolane Timelines (Not Only For WordPress Blogs)</t>
  </si>
  <si>
    <t>http://ukwebfocus.wordpress.com/2011/07/18/event-report-metrics-and-social-web-services-workshop/</t>
  </si>
  <si>
    <t>Event Report: Metrics and Social Web Services Workshop</t>
  </si>
  <si>
    <t>http://ukwebfocus.wordpress.com/2011/07/18/blog-preservation-and-plugins/</t>
  </si>
  <si>
    <t>Blog Preservation and Plugins</t>
  </si>
  <si>
    <t>http://ukwebfocus.wordpress.com/2011/07/15/you-are-not-alone-you-do-not-live-in-a-vacuum/</t>
  </si>
  <si>
    <t>You Are Not Alone &amp;#8211; You Do Not Live In A Vacuum!</t>
  </si>
  <si>
    <t>http://ukwebfocus.wordpress.com/2011/07/13/beyond-policies-for-the-mobile-web/</t>
  </si>
  <si>
    <t>Beyond Policies For The Mobile Web</t>
  </si>
  <si>
    <t>http://ukwebfocus.wordpress.com/2011/07/12/shhmoozing-at-metrics-and-social-web-workshop/</t>
  </si>
  <si>
    <t>Shhmoozing at Metrics and Social Web Workshop</t>
  </si>
  <si>
    <t>http://ukwebfocus.wordpress.com/2011/07/09/dont-go-to-thatlondon-in-2012/</t>
  </si>
  <si>
    <t>Don&amp;#8217;t Go To #ThatLondon in 2012!</t>
  </si>
  <si>
    <t>http://ukwebfocus.wordpress.com/2011/07/07/plans-for-metrics-and-social-web-services-workshop/</t>
  </si>
  <si>
    <t>Plans for &amp;#8220;Metrics and Social Web Services&amp;#8221; Workshop on Monday</t>
  </si>
  <si>
    <t>http://ukwebfocus.wordpress.com/2011/07/06/what-can-we-learn-from-download-statistics-for-institutional-repositories/</t>
  </si>
  <si>
    <t>What Can We Learn From Download Statistics for Institutional Repositories?</t>
  </si>
  <si>
    <t>http://ukwebfocus.wordpress.com/2011/07/05/request-for-proposals-for-html5-case-studies/</t>
  </si>
  <si>
    <t>Request for Proposals For HTML5 Case Studies</t>
  </si>
  <si>
    <t>http://ukwebfocus.wordpress.com/2011/07/04/devcsi-workshop-on-open-data-and-the-institutional-web/</t>
  </si>
  <si>
    <t>DevCSI Workshop on Open Data and the Institutional Web</t>
  </si>
  <si>
    <t>http://ukwebfocus.wordpress.com/2011/07/01/how-twitter-expertise-helps-your-writing-and-dissemination/</t>
  </si>
  <si>
    <t>How Twitter Expertise Helps Your Writing and Dissemination</t>
  </si>
  <si>
    <t>http://ukwebfocus.wordpress.com/2011/06/30/potential-for-scoop-it-at-events/</t>
  </si>
  <si>
    <t>Potential for Scoop.it at Events</t>
  </si>
  <si>
    <t>http://ukwebfocus.wordpress.com/2011/06/28/social-analytics-for-russell-group-university-twitter-accounts/</t>
  </si>
  <si>
    <t>Social Analytics for Russell Group University Twitter Accounts</t>
  </si>
  <si>
    <t>Government to Force Universities to Publish Data &amp;#8211; Hurrah?</t>
  </si>
  <si>
    <t>What Twitter Tells Us About The #DevCSI #a11yhack Event</t>
  </si>
  <si>
    <t>http://ukwebfocus.wordpress.com/2011/06/22/institutional-strategies-for-the-mobile-web/</t>
  </si>
  <si>
    <t>Institutional Strategies for the Mobile Web</t>
  </si>
  <si>
    <t>http://ukwebfocus.wordpress.com/2011/06/21/update-on-the-iwmw-2011-event/</t>
  </si>
  <si>
    <t>Update on the IWMW 2011 Event</t>
  </si>
  <si>
    <t>http://ukwebfocus.wordpress.com/2011/06/19/evidence-for-the-uniweek-campaign/</t>
  </si>
  <si>
    <t>Evidence For The #UniWeek Campaign</t>
  </si>
  <si>
    <t>http://ukwebfocus.wordpress.com/2011/06/17/reflections-on-ukolns-activities-at-uniofbath-during-uniweek/</t>
  </si>
  <si>
    <t>Reflections on UKOLN&amp;#8217;s Activities at #UniofBath During #UniWeek</t>
  </si>
  <si>
    <t>http://ukwebfocus.wordpress.com/2011/06/16/dont-just-embed-objects-add-links-to-source-too/</t>
  </si>
  <si>
    <t>Don&amp;#8217;t Just Embed Objects; Add Links To Source Too!</t>
  </si>
  <si>
    <t>http://ukwebfocus.wordpress.com/2011/06/14/a-pilot-survey-of-file-formats-in-institutional-repositories/</t>
  </si>
  <si>
    <t>A Pilot Survey of File Formats in Institutional Repositories</t>
  </si>
  <si>
    <t>http://ukwebfocus.wordpress.com/2011/06/13/is-smartr-getting-smarter-or-am-i-getting-dumber/</t>
  </si>
  <si>
    <t>Is Smartr Getting Smarter or Am I Getting Dumber?</t>
  </si>
  <si>
    <t>Numbers Matter: Let&amp;#8217;s Provide Open Access to Usage Data and Not Just Research Papers</t>
  </si>
  <si>
    <t>http://ukwebfocus.wordpress.com/2011/06/06/a-pilot-survey-of-the-numbers-of-full-text-items-in-institutional-repositories/</t>
  </si>
  <si>
    <t>A Pilot Survey of the Numbers of Full-Text Items in Institutional Repositories</t>
  </si>
  <si>
    <t>http://ukwebfocus.wordpress.com/2011/06/03/schema-org-google-1-and-facebook-like-and-send/</t>
  </si>
  <si>
    <t>Schema.org, Google +1 and Facebook Like and Send</t>
  </si>
  <si>
    <t>http://ukwebfocus.wordpress.com/2011/06/01/metrics-and-the-social-web-workshop-booking-opens/</t>
  </si>
  <si>
    <t>Metrics and the Social Web Workshop: Booking Opens</t>
  </si>
  <si>
    <t>http://ukwebfocus.wordpress.com/2011/05/31/evidence-of-slideshares-impact/</t>
  </si>
  <si>
    <t>Evidence of Slideshare&amp;#8217;s Impact</t>
  </si>
  <si>
    <t>http://ukwebfocus.wordpress.com/2011/05/26/how-should-uk-universities-respond-to-eu-cookie-legislation/</t>
  </si>
  <si>
    <t>How Should UK Universities Respond to EU Cookie Legislation?</t>
  </si>
  <si>
    <t>http://ukwebfocus.wordpress.com/2011/05/24/privacy-settings-for-uk-russell-group-university-home-pages/</t>
  </si>
  <si>
    <t>Privacy Settings For UK Russell Group University Home Pages</t>
  </si>
  <si>
    <t>http://ukwebfocus.wordpress.com/2011/05/23/oiiimpacts11-and-evidence-gathering-for-jisc-reports-events-etc/</t>
  </si>
  <si>
    <t>#OIIimpacts11 and Evidence-Gathering for JISC Reports, Events, etc.</t>
  </si>
  <si>
    <t>http://ukwebfocus.wordpress.com/2011/05/22/the-iamspartacus-trend-revisited/</t>
  </si>
  <si>
    <t>Twitter and the #iamspartacus Trend Revisited</t>
  </si>
  <si>
    <t>http://ukwebfocus.wordpress.com/2011/05/19/metrics-for-understanding-personal-and-institutional-use-of-the-social-web/</t>
  </si>
  <si>
    <t>Metrics for Understanding Personal and Institutional Use of the Social Web</t>
  </si>
  <si>
    <t>http://ukwebfocus.wordpress.com/2011/05/16/a-historical-perspective-of-the-debate-about-the-future-of-cloud-infrastructure-in-uk-he/</t>
  </si>
  <si>
    <t>A Historical Perspective of the Debate About the Future of Cloud Infrastructure in UK HE</t>
  </si>
  <si>
    <t>http://ukwebfocus.wordpress.com/2011/05/13/ariadne-is-getting-smartr/</t>
  </si>
  <si>
    <t>Ariadne Is Getting Smartr</t>
  </si>
  <si>
    <t>http://ukwebfocus.wordpress.com/2011/05/11/an-opportunity-to-investigate-color-a-location-based-social-photo-app/</t>
  </si>
  <si>
    <t>An Opportunity To Investigate Color: a Location-Based Social Photo App</t>
  </si>
  <si>
    <t>http://ukwebfocus.wordpress.com/2011/05/09/ukolns-devcsi-accessibility-hackdays-a11y-hackspace/</t>
  </si>
  <si>
    <t>UKOLN&amp;#8217;s DevCSI Accessibility Hackdays: #A11y Hackspace</t>
  </si>
  <si>
    <t>http://ukwebfocus.wordpress.com/2011/05/07/thoughts-on-the-purpose-and-future-of-education/</t>
  </si>
  <si>
    <t>Thoughts on the Purpose (and Future) of Education</t>
  </si>
  <si>
    <t>http://ukwebfocus.wordpress.com/2011/05/06/using-slideshare-as-a-tool-to-help-identify-impact/</t>
  </si>
  <si>
    <t>Using Slideshare as a Tool to Help Identify Impact</t>
  </si>
  <si>
    <t>http://ukwebfocus.wordpress.com/2011/05/02/markup-io-another-simple-service-for-annotating-content/</t>
  </si>
  <si>
    <t>Markup.io: Another Simple Service For Annotating Content</t>
  </si>
  <si>
    <t>http://ukwebfocus.wordpress.com/2011/04/30/education-addressing-the-gaps-between-the-fun-and-the-anxieties/</t>
  </si>
  <si>
    <t>Education: Addressing the gaps between the fun and the anxieties</t>
  </si>
  <si>
    <t>http://ukwebfocus.wordpress.com/2011/04/27/what-i-like-and-dont-like-about-iamresearcher-com/</t>
  </si>
  <si>
    <t>What I Like and Don&amp;#8217;t Like About IamResearcher.com</t>
  </si>
  <si>
    <t>http://ukwebfocus.wordpress.com/2011/04/26/education-will-make-us-anxious/</t>
  </si>
  <si>
    <t>Education Will Make Us Anxious</t>
  </si>
  <si>
    <t>http://ukwebfocus.wordpress.com/2011/04/22/the-bo-lt-page-sharing-service-and-oers/</t>
  </si>
  <si>
    <t>The BO.LT Page Sharing Service and OERs</t>
  </si>
  <si>
    <t>http://ukwebfocus.wordpress.com/2011/04/21/archiving-blogs-and-machine-readable-licence-conditions/</t>
  </si>
  <si>
    <t>Archiving Blogs and Machine Readable Licence Conditions</t>
  </si>
  <si>
    <t>http://ukwebfocus.wordpress.com/2011/04/20/uk-government-will-impose-compulsory-open-standards/</t>
  </si>
  <si>
    <t>&amp;#8220;UK Government Will Impose Compulsory Open Standards&amp;#8221;</t>
  </si>
  <si>
    <t>http://ukwebfocus.wordpress.com/2011/04/19/are-russell-group-universities-ready-for-the-mobile-web/</t>
  </si>
  <si>
    <t>Are Russell Group Universities Ready for the Mobile Web?</t>
  </si>
  <si>
    <t>http://ukwebfocus.wordpress.com/2011/04/15/zapd-opportunity-or-threat/</t>
  </si>
  <si>
    <t>Zapd &amp;#8211; Opportunity or Threat?</t>
  </si>
  <si>
    <t>http://ukwebfocus.wordpress.com/2011/04/13/new-html5-drafts-and-other-w3c-developments/</t>
  </si>
  <si>
    <t>New HTML5 Drafts and Other W3C Developments</t>
  </si>
  <si>
    <t>http://ukwebfocus.wordpress.com/2011/04/11/ukoln-seminar-on-oer-open-to-all/</t>
  </si>
  <si>
    <t>UKOLN Seminar On OER Open to All</t>
  </si>
  <si>
    <t>http://ukwebfocus.wordpress.com/2011/04/07/thoughts-on-the-new-webgl-open-api-standard/</t>
  </si>
  <si>
    <t>Thoughts on the New WebGL Open API Standard</t>
  </si>
  <si>
    <t>http://ukwebfocus.wordpress.com/2011/04/05/rdfa-and-wordpress/</t>
  </si>
  <si>
    <t>RDFa and WordPress</t>
  </si>
  <si>
    <t>http://ukwebfocus.wordpress.com/2011/04/04/are-mailing-lists-now-primarily-a-broadcast-medium/</t>
  </si>
  <si>
    <t>Are Mailing Lists Now Primarily A Broadcast Medium?</t>
  </si>
  <si>
    <t>http://ukwebfocus.wordpress.com/2011/04/01/resources-from-andrew-treloars-seminar-on-data-management/</t>
  </si>
  <si>
    <t>Resources from Andrew Treloar&amp;#8217;s Seminar on Data Management</t>
  </si>
  <si>
    <t>http://ukwebfocus.wordpress.com/2011/03/31/ili-2011-and-the-new-normal/</t>
  </si>
  <si>
    <t>ILI 2011 and the &amp;#8216;New Normal&amp;#8217;</t>
  </si>
  <si>
    <t>http://ukwebfocus.wordpress.com/2011/03/29/thoughts-on-facebook-linked-data-and-other-developments/</t>
  </si>
  <si>
    <t>Thoughts on Facebook, Linked Data and Other Developments</t>
  </si>
  <si>
    <t>http://ukwebfocus.wordpress.com/2011/03/28/fixing-the-web-for-people-with-disabilities/</t>
  </si>
  <si>
    <t>Fixing the Web &amp;#8211; for People with Disabilities</t>
  </si>
  <si>
    <t>http://ukwebfocus.wordpress.com/2011/03/24/twitter-export-functionality-returns-to-twapper-keeper/</t>
  </si>
  <si>
    <t>Twitter Export Functionality Returns to Twapper Keeper</t>
  </si>
  <si>
    <t>http://ukwebfocus.wordpress.com/2011/03/23/ukoln-international-seminar-on-1-april-dr-andrew-treloar-on-data-management/</t>
  </si>
  <si>
    <t>UKOLN International Seminar on 1 April: Dr Andrew Treloar on Data Management</t>
  </si>
  <si>
    <t>http://ukwebfocus.wordpress.com/2011/03/21/seminar-on-mobile-technologies-why-library-staff-should-be-interested/</t>
  </si>
  <si>
    <t>Seminar on &amp;#8220;Mobile Technologies: Why Library Staff Should be Interested&amp;#8221;</t>
  </si>
  <si>
    <t>A Few Days Left to Download a Structured Archive of Tweets</t>
  </si>
  <si>
    <t>http://ukwebfocus.wordpress.com/2011/03/16/reflections-on-the-amplified-events-session-at-jisc11/</t>
  </si>
  <si>
    <t>Reflections on the Amplified Events session at #JISC11</t>
  </si>
  <si>
    <t>http://ukwebfocus.wordpress.com/2011/03/14/amplified-events-seminars-conferences-what-why-how/</t>
  </si>
  <si>
    <t>Amplified Events,  Seminars, Conferences, &amp;#8230;: What? Why? How?</t>
  </si>
  <si>
    <t>When Technology (Eventually) Enhances Accessibility</t>
  </si>
  <si>
    <t>http://ukwebfocus.wordpress.com/2011/03/07/uk-government-survey-on-open-standards-but-what-is-an-open-standard/</t>
  </si>
  <si>
    <t>UK Government Survey on Open Standards: But What is an &amp;#8216;Open Standard&amp;#8217;?</t>
  </si>
  <si>
    <t>http://ukwebfocus.wordpress.com/2011/03/03/bs-8878-applying-a-level-of-redirection-to-web-accessibility/</t>
  </si>
  <si>
    <t>BS 8878: Applying a Level of Redirection to Web Accessibility</t>
  </si>
  <si>
    <t>http://ukwebfocus.wordpress.com/2011/03/02/time-to-move-to-gmail/</t>
  </si>
  <si>
    <t>Time to Move to GMail?</t>
  </si>
  <si>
    <t>http://ukwebfocus.wordpress.com/2011/03/01/standards-for-web-applications-on-mobile-devices-the-rebirth-of-svg/</t>
  </si>
  <si>
    <t>Standards for Web Applications on Mobile Devices: the (Re)birth of SVG?</t>
  </si>
  <si>
    <t>http://ukwebfocus.wordpress.com/2011/02/28/a-grammatical-view-on-web-accessibility/</t>
  </si>
  <si>
    <t>A Grammatical View of Web Accessibility</t>
  </si>
  <si>
    <t>http://ukwebfocus.wordpress.com/2011/02/24/how-do-we-measure-the-effectiveness-of-institutional-repositories/</t>
  </si>
  <si>
    <t>How Do We Measure the Effectiveness of Institutional Repositories?</t>
  </si>
  <si>
    <t>Institutional Use of Twitter by the 1994 Group of UK Universities</t>
  </si>
  <si>
    <t>http://ukwebfocus.wordpress.com/2011/02/16/feedback-invited-on-briefing-paper-on-holistic-approaches-to-web-accessibility/</t>
  </si>
  <si>
    <t>Feedback Invited on Briefing Paper on Holistic Approaches to Web Accessibility</t>
  </si>
  <si>
    <t>http://ukwebfocus.wordpress.com/2011/02/15/html5-standardisation-last-call-may-2011/</t>
  </si>
  <si>
    <t>HTML5 Standardisation Last Call &amp;#8211; May 2011</t>
  </si>
  <si>
    <t>http://ukwebfocus.wordpress.com/2011/02/14/the-w3cs-rdf-and-other-working-groups/</t>
  </si>
  <si>
    <t>The W3C&amp;#8217;s RDF and Other Working Groups</t>
  </si>
  <si>
    <t>http://ukwebfocus.wordpress.com/2011/02/11/open-source-open-standards-open-access-a-problem-for-higher-education/</t>
  </si>
  <si>
    <t>Open Source, Open Standards, Open Access &amp;#8211; A Problem For Higher Education?</t>
  </si>
  <si>
    <t>http://ukwebfocus.wordpress.com/2011/02/10/remember-pics-learning-from-standards-which-fail/</t>
  </si>
  <si>
    <t>Remember PICS? Learning From Standards Which Fail</t>
  </si>
  <si>
    <t>Twitter Posts Are Not Private: What are the Implications?</t>
  </si>
  <si>
    <t>http://ukwebfocus.wordpress.com/2011/02/08/feedback-invited-on-draft-copy-of-briefing-paper-on-selection-and-use-of-open-standards/</t>
  </si>
  <si>
    <t>Feedback Invited on Draft Copy of Briefing Paper on Selection and Use of Open Standards</t>
  </si>
  <si>
    <t>http://ukwebfocus.wordpress.com/2011/02/07/website-design-%e2%80%93-down-with-technicalities-up-with-the-user-and-crawler/</t>
  </si>
  <si>
    <t>UKOLN Seminar: Website Design â€“ Down with Technicalities, Up with the User and Crawler</t>
  </si>
  <si>
    <t>http://ukwebfocus.wordpress.com/2011/02/04/who-needs-murdoch-ive-got-smartr-my-own-personalised-daily-newspaper/</t>
  </si>
  <si>
    <t>Who Needs Murdoch &amp;#8211; I&amp;#8217;ve Got Smartr, My Own Personalised Daily Newspaper!</t>
  </si>
  <si>
    <t>http://ukwebfocus.wordpress.com/2011/02/03/the-html5-standardisation-journey-wont-be-easy/</t>
  </si>
  <si>
    <t>The HTML5 Standardisation Journey Won&amp;#8217;t Be Easy</t>
  </si>
  <si>
    <t>http://ukwebfocus.wordpress.com/2011/02/02/wai-aria-1-0-candidate-recommendation-request-for-implementation-experiences-and-feedback/</t>
  </si>
  <si>
    <t>WAI-ARIA 1.0 Candidate Recommendation &amp;#8211; Request for Implementation Experiences and Feedback</t>
  </si>
  <si>
    <t>http://ukwebfocus.wordpress.com/2011/02/01/assessing-the-value-of-a-tweet/</t>
  </si>
  <si>
    <t>Assessing the Value of a Tweet</t>
  </si>
  <si>
    <t>http://ukwebfocus.wordpress.com/2011/01/28/ukoln-seminar-on-elluminate-open-to-all/</t>
  </si>
  <si>
    <t>UKOLN Seminar on Elluminate Open to All</t>
  </si>
  <si>
    <t>http://ukwebfocus.wordpress.com/2011/01/27/www2011-and-the-grand-programming-challenge/</t>
  </si>
  <si>
    <t>#WWW2011 and the Grand Programming Challenge</t>
  </si>
  <si>
    <t>http://ukwebfocus.wordpress.com/2011/01/25/further-html5-developments/</t>
  </si>
  <si>
    <t>Further HTML5 Developments</t>
  </si>
  <si>
    <t>http://ukwebfocus.wordpress.com/2011/01/24/web-accessibility-institutional-repositories-and-bs-8878/</t>
  </si>
  <si>
    <t>Web Accessibility, Institutional Repositories and BS 8878</t>
  </si>
  <si>
    <t>http://ukwebfocus.wordpress.com/2011/01/21/call-for-use-cases-social-uses-and-other-new-uses-of-library-linked-data/</t>
  </si>
  <si>
    <t>Call for Use Cases: Social Uses and Other New Uses of Library Linked Data</t>
  </si>
  <si>
    <t>http://ukwebfocus.wordpress.com/2011/01/19/risk-management-calculator-for-open-content/</t>
  </si>
  <si>
    <t>Risk Management Calculator For Open Content</t>
  </si>
  <si>
    <t>http://ukwebfocus.wordpress.com/2011/01/18/use-of-facebook-by-russell-group-universities/</t>
  </si>
  <si>
    <t>Use of Facebook by Russell Group Universities</t>
  </si>
  <si>
    <t>Institutional Use of Twitter by Russell Group Universities</t>
  </si>
  <si>
    <t>http://ukwebfocus.wordpress.com/2011/01/12/evidence-of-personal-usage-of-social-web-services/</t>
  </si>
  <si>
    <t>Evidence of Personal Usage Of Social Web Services</t>
  </si>
  <si>
    <t>http://ukwebfocus.wordpress.com/2011/01/10/scridb-seems-to-be-successful-in-enhancing-access-to-papers/</t>
  </si>
  <si>
    <t>Scridb Seems to be Successful in Enhancing Access to Papers</t>
  </si>
  <si>
    <t>http://ukwebfocus.wordpress.com/2011/01/06/review-of-this-blogs-usage-in-2010/</t>
  </si>
  <si>
    <t>Review of this Blog&amp;#8217;s Usage in 2010</t>
  </si>
  <si>
    <t>http://ukwebfocus.wordpress.com/2011/01/05/three-css-publications-including-last-call-for-css-2-1/</t>
  </si>
  <si>
    <t>Three CSS Publications Including Last call for CSS 2.1</t>
  </si>
  <si>
    <t>http://ukwebfocus.wordpress.com/2011/01/04/link-checking-for-old-web-sites/</t>
  </si>
  <si>
    <t>Link Checking For Old Web Sites</t>
  </si>
  <si>
    <t>http://ukwebfocus.wordpress.com/2011/01/01/non-commercial-use-restriction-removed-from-this-blog/</t>
  </si>
  <si>
    <t>Non-Commercial Use Restriction Removed From This Blog</t>
  </si>
  <si>
    <t>http://ukwebfocus.wordpress.com/2010/12/30/html5-are-museum-web-sites-ahead-of-he/</t>
  </si>
  <si>
    <t>HTML5: Are Museum Web Sites Ahead of HE?</t>
  </si>
  <si>
    <t>http://ukwebfocus.wordpress.com/2010/12/29/will-quora-be-big-in-2011/</t>
  </si>
  <si>
    <t>Will #Quora Be Big In 2011?</t>
  </si>
  <si>
    <t>http://ukwebfocus.wordpress.com/2010/12/27/w3c-standards-for-contacts-and-calenders/</t>
  </si>
  <si>
    <t>W3C Standards for Contacts and Calenders</t>
  </si>
  <si>
    <t>http://ukwebfocus.wordpress.com/2010/12/26/skype-just-works-pain-i-know/</t>
  </si>
  <si>
    <t>Skype Just Works (Pain, I Know!)</t>
  </si>
  <si>
    <t>http://ukwebfocus.wordpress.com/2010/12/24/w3cs-online-course-on-introduction-to-svg/</t>
  </si>
  <si>
    <t>W3C&amp;#8217;s Online Course on &amp;#8220;Introduction to SVG&amp;#8221;</t>
  </si>
  <si>
    <t>http://ukwebfocus.wordpress.com/2010/12/23/whats-the-value-of-using-slideshare/</t>
  </si>
  <si>
    <t>What&amp;#8217;s the Value of Using Slideshare?</t>
  </si>
  <si>
    <t>Is It Too Late To Exploit RSS In Repositories?</t>
  </si>
  <si>
    <t>http://ukwebfocus.wordpress.com/2010/12/21/when-should-you-consider-use-of-cloud-services/</t>
  </si>
  <si>
    <t>When Should You Consider Use of Cloud Services?</t>
  </si>
  <si>
    <t>Lessons From Delicious&amp;#8217;s (Non)-Demise</t>
  </si>
  <si>
    <t>BlogÂ WidgetÂ ForÂ CreatingÂ EPubÂ andÂ PDFÂ Files</t>
  </si>
  <si>
    <t>http://ukwebfocus.wordpress.com/2010/12/16/thoughts-on-additional-costs-of-wordpress-blogs/</t>
  </si>
  <si>
    <t>Thoughts on Additional Costs of WordPress.com Blogs</t>
  </si>
  <si>
    <t>Trends For University WebÂ SiteÂ SearchÂ Engines</t>
  </si>
  <si>
    <t>http://ukwebfocus.wordpress.com/2010/12/14/profiling-trends-of-use-of-mailing-lists/</t>
  </si>
  <si>
    <t>DCMI and JISCMail: Profiling Trends of Use of Mailing Lists</t>
  </si>
  <si>
    <t>http://ukwebfocus.wordpress.com/2010/12/13/interoperability-through-web-2-0/</t>
  </si>
  <si>
    <t>Interoperability Through Web 2.0</t>
  </si>
  <si>
    <t>http://ukwebfocus.wordpress.com/2010/12/10/html5-if-you-bang-your-head-against-the-keyboard-youll-create-a-valid-document/</t>
  </si>
  <si>
    <t>&amp;#8220;HTML5: If You Bang Your Head Against The Keyboard You&amp;#8217;ll Create a Valid Document!&amp;#8221;</t>
  </si>
  <si>
    <t>http://ukwebfocus.wordpress.com/2010/12/09/bs8878-accessibility-has-been-stuck-in-a-rut-of-technical-guidelines/</t>
  </si>
  <si>
    <t>BS 8878: &amp;#8220;Accessibility has been stuck in a rut of technical guidelines&amp;#8221;</t>
  </si>
  <si>
    <t>http://ukwebfocus.wordpress.com/2010/12/08/iwmw-looking-back-and-looking-forward/</t>
  </si>
  <si>
    <t>IWMW: Looking Back and Looking Forward</t>
  </si>
  <si>
    <t>http://ukwebfocus.wordpress.com/2010/12/06/gap-analysis-they-tweeted-at-online10-but-not-at-scl10/</t>
  </si>
  <si>
    <t>Gap Analysis: They Tweeted At #online10 But Not At #scl10</t>
  </si>
  <si>
    <t>http://ukwebfocus.wordpress.com/2010/12/04/universities-in-wales-told-to-adapt-or-die/</t>
  </si>
  <si>
    <t>Universities in Wales Told to &amp;#8216;Adapt or Die&amp;#8217; But How Should They Adapt?</t>
  </si>
  <si>
    <t>http://ukwebfocus.wordpress.com/2010/12/03/impact-openness-and-libraries/</t>
  </si>
  <si>
    <t>Impact, Openness and Libraries</t>
  </si>
  <si>
    <t>http://ukwebfocus.wordpress.com/2010/12/02/analysis-of-the-2010-survey-of-uk-web-focus-blog/</t>
  </si>
  <si>
    <t>Analysis of the 2010 Survey of UK Web Focus Blog</t>
  </si>
  <si>
    <t>http://ukwebfocus.wordpress.com/2010/12/01/understanding-disruptive-innovations-your-input-needed/</t>
  </si>
  <si>
    <t>Understanding Disruptive Innovations: Your Input Needed</t>
  </si>
  <si>
    <t>http://ukwebfocus.wordpress.com/2010/11/30/iwr-information-professional-of-the-year-dave-pattern/</t>
  </si>
  <si>
    <t>IWR Information Professional of the Year: Dave Pattern</t>
  </si>
  <si>
    <t>http://ukwebfocus.wordpress.com/2010/11/29/availability-of-paper-on-moving-from-personal-to-organisational-use-of-the-social-web/</t>
  </si>
  <si>
    <t>Availability of Paper on &amp;#8220;Moving From Personal to Organisational Use of the Social Web&amp;#8221;</t>
  </si>
  <si>
    <t>http://ukwebfocus.wordpress.com/2010/11/27/we-are-a-country-in-crisis-a-country-at-war/</t>
  </si>
  <si>
    <t>&amp;#8220;We are a country in crisis. A country at war.&amp;#8221;</t>
  </si>
  <si>
    <t>http://ukwebfocus.wordpress.com/2010/11/26/moves-away-from-xml-to-json/</t>
  </si>
  <si>
    <t>Moves Away From XML to JSON?</t>
  </si>
  <si>
    <t>http://ukwebfocus.wordpress.com/2010/11/25/simultaneous-talks-in-london-and-manchester/</t>
  </si>
  <si>
    <t>Simultaneous Talks in London and Manchester</t>
  </si>
  <si>
    <t>http://ukwebfocus.wordpress.com/2010/11/24/thoughts-on-the-crowdsourcing-experiment-institutional-web-2-0-guidelines-post/</t>
  </si>
  <si>
    <t>Thoughts On The &amp;#8220;Crowdsourcing Experiment &amp;#8211; Institutional Web 2.0 Guidelines&amp;#8221; Post</t>
  </si>
  <si>
    <t>http://ukwebfocus.wordpress.com/2010/11/23/a-single-web-site-for-government-departments-higher-education-next/</t>
  </si>
  <si>
    <t>A Single Web Site For Government Departments! Higher Education Next?</t>
  </si>
  <si>
    <t>Asynchronous Twitter Discussions Of Video Streams</t>
  </si>
  <si>
    <t>http://ukwebfocus.wordpress.com/2010/11/18/dazed-and-confused-after-cetis10/</t>
  </si>
  <si>
    <t>Dazed and Confused After #CETIS10</t>
  </si>
  <si>
    <t>http://ukwebfocus.wordpress.com/2010/11/17/html-and-rdfa-analysis-of-welsh-university-home-pages/</t>
  </si>
  <si>
    <t>HTML and RDFa Analysis ofÂ WelshÂ UniversityÂ HomeÂ Pages</t>
  </si>
  <si>
    <t>http://ukwebfocus.wordpress.com/2010/11/16/university-web-sites-cost-money/</t>
  </si>
  <si>
    <t>University Web Sites Cost Money!</t>
  </si>
  <si>
    <t>http://ukwebfocus.wordpress.com/2010/11/15/conventions-for-metrics-for-event-related-tweets/</t>
  </si>
  <si>
    <t>Conventions For Metrics For Event-RelatedÂ Tweets</t>
  </si>
  <si>
    <t>http://ukwebfocus.wordpress.com/2010/11/12/librarians-experimenting-with-facebook-groups/</t>
  </si>
  <si>
    <t>LibrariansÂ ExperimentingÂ WithÂ FacebookÂ Groups</t>
  </si>
  <si>
    <t>http://ukwebfocus.wordpress.com/2010/11/11/further-thoughts-on-lanyrd/</t>
  </si>
  <si>
    <t>Further Thoughts onÂ Lanyrd</t>
  </si>
  <si>
    <t>http://ukwebfocus.wordpress.com/2010/11/10/experiences-migrating-from-xhtml-1-to-html5/</t>
  </si>
  <si>
    <t>Experiences MigratingÂ FromÂ XHTMLÂ 1Â toÂ HTML5</t>
  </si>
  <si>
    <t>http://ukwebfocus.wordpress.com/2010/11/09/w3c-and-iso/</t>
  </si>
  <si>
    <t>W3C and ISO</t>
  </si>
  <si>
    <t>http://ukwebfocus.wordpress.com/2010/11/08/facebook-as-an-elearning-platform/</t>
  </si>
  <si>
    <t>Facebook as an eLearningÂ Platform?</t>
  </si>
  <si>
    <t>http://ukwebfocus.wordpress.com/2010/11/05/gathering-and-using-evidence-of-the-value-of-libraries/</t>
  </si>
  <si>
    <t>Gathering and Using Evidence of the Value of Libraries</t>
  </si>
  <si>
    <t>http://ukwebfocus.wordpress.com/2010/11/04/eight-updated-html5-drafts-and-the-open-web-platform/</t>
  </si>
  <si>
    <t>Eight Updated HTML5 Drafts and the â€˜Open WebÂ Platformâ€™</t>
  </si>
  <si>
    <t>http://ukwebfocus.wordpress.com/2010/11/03/developments-to-the-lanyrd-service/</t>
  </si>
  <si>
    <t>Developments to the Lanyrd Service</t>
  </si>
  <si>
    <t>http://ukwebfocus.wordpress.com/2010/11/02/proposed-recommendation-for-mobile-web-application-best-practices/</t>
  </si>
  <si>
    <t>Proposed Recommendation for Mobile Web Application Best Practices</t>
  </si>
  <si>
    <t>http://ukwebfocus.wordpress.com/2010/11/01/fourth-anniversary-of-this-blog-feedback-invited/</t>
  </si>
  <si>
    <t>Fourth Anniversary of thisÂ Blog &amp;#8211; Feedback Invited</t>
  </si>
  <si>
    <t>http://ukwebfocus.wordpress.com/2010/10/29/release-of-mathml-v3-as-a-w3c-standard/</t>
  </si>
  <si>
    <t>Release of MathML v3 as a W3C Standard</t>
  </si>
  <si>
    <t>http://ukwebfocus.wordpress.com/2010/10/28/is-there-a-need-for-an-auto-delete-service-for-twitter/</t>
  </si>
  <si>
    <t>Is There AÂ NeedÂ ForÂ AnÂ Auto-DeleteÂ ServiceÂ ForÂ Twitter?</t>
  </si>
  <si>
    <t>http://ukwebfocus.wordpress.com/2010/10/27/apple-ditching-preinstalled-flash-on-future-macs/</t>
  </si>
  <si>
    <t>Apple Ditching Preinstalled Flash OnÂ FutureÂ Macs</t>
  </si>
  <si>
    <t>http://ukwebfocus.wordpress.com/2010/10/26/amplifying-a-talk-on-event-amplification-using-social-media/</t>
  </si>
  <si>
    <t>Amplifying a Talk on &amp;#8220;Event Amplification Using Social Media&amp;#8221;</t>
  </si>
  <si>
    <t>iTunes U: an Institutional Perspective</t>
  </si>
  <si>
    <t>IT Blog Awards 2010: Individual IT Professional Male</t>
  </si>
  <si>
    <t>http://ukwebfocus.wordpress.com/2010/10/20/the-cuts-implications-for-our-it-environment/</t>
  </si>
  <si>
    <t>The Cuts: Implications For Our IT Environment</t>
  </si>
  <si>
    <t>http://ukwebfocus.wordpress.com/2010/10/19/marketing-perpectives-on-social-media/</t>
  </si>
  <si>
    <t>Marketing Perpectives on Social Media</t>
  </si>
  <si>
    <t>http://ukwebfocus.wordpress.com/2010/10/18/how-is-the-uk-he-sector-using-youtube/</t>
  </si>
  <si>
    <t>How is the UK HE Sector Using YouTube?</t>
  </si>
  <si>
    <t>http://ukwebfocus.wordpress.com/2010/10/17/thoughts-on-ili-2010/</t>
  </si>
  <si>
    <t>Thoughts on ILI 2010</t>
  </si>
  <si>
    <t>http://ukwebfocus.wordpress.com/2010/10/15/when-the-martians-come/</t>
  </si>
  <si>
    <t>WhenÂ theÂ MartiansÂ Come (in the Guise of Coalition Forces)!</t>
  </si>
  <si>
    <t>http://ukwebfocus.wordpress.com/2010/10/13/do-libraries-have-a-future-find-out-at-ili-2010-on-thursday/</t>
  </si>
  <si>
    <t>Do Libraries Have A Future? Find Out At ILIÂ 2010Â OnÂ Thursday</t>
  </si>
  <si>
    <t>http://ukwebfocus.wordpress.com/2010/10/12/mashspa-the-latest-in-the-mashed-library-series/</t>
  </si>
  <si>
    <t>MashSpa: the Latest in the Mashed LibraryÂ Series</t>
  </si>
  <si>
    <t>What Are UK UniversitiesÂ DoingÂ WithÂ iTunesU?</t>
  </si>
  <si>
    <t>http://ukwebfocus.wordpress.com/2010/10/08/planet-facebook-becomes-less-of-a-walled-garden/</t>
  </si>
  <si>
    <t>PlanetÂ Facebook Becomes Less of a Walled Garden</t>
  </si>
  <si>
    <t>http://ukwebfocus.wordpress.com/2010/10/07/is-stack-overflow-useful-for-web-developers/</t>
  </si>
  <si>
    <t>Is Stack Overflow Useful forÂ WebÂ Developers?</t>
  </si>
  <si>
    <t>http://ukwebfocus.wordpress.com/2010/10/06/guidelines-for-professional-blogs-hosted-in-the-cloud/</t>
  </si>
  <si>
    <t>Guidelines for Professional Blogs Hosted InÂ theÂ Cloud</t>
  </si>
  <si>
    <t>http://ukwebfocus.wordpress.com/2010/10/04/scenario-planning-for-institutional-web-managers/</t>
  </si>
  <si>
    <t>ScenarioÂ PlanningÂ ForÂ InstitutionalÂ WebÂ Managers</t>
  </si>
  <si>
    <t>http://ukwebfocus.wordpress.com/2010/10/02/first-footing-at-fote10/</t>
  </si>
  <si>
    <t>First Footing at #FOTE10</t>
  </si>
  <si>
    <t>OMG! I Didnâ€™t Intend EveryoneÂ ToÂ ReadÂ That!</t>
  </si>
  <si>
    <t>http://ukwebfocus.wordpress.com/2010/09/28/rdfa-api-draft-published/</t>
  </si>
  <si>
    <t>RDFa API Draft Published</t>
  </si>
  <si>
    <t>http://ukwebfocus.wordpress.com/2010/09/27/how-can-we-assess-the-impact-and-roi-of-contributions-to-wikipedia/</t>
  </si>
  <si>
    <t>How Can We Assess the Impact and ROI of Contributions to Wikipedia?</t>
  </si>
  <si>
    <t>http://ukwebfocus.wordpress.com/2010/09/23/uri-interface-to-w3cs-unicorn-validator/</t>
  </si>
  <si>
    <t>URI Interface to W3Câ€™sÂ UnicornÂ Validator</t>
  </si>
  <si>
    <t>http://ukwebfocus.wordpress.com/2010/09/21/linked-data-for-events-the-iwmw-case-study/</t>
  </si>
  <si>
    <t>Linked Data for Events: the IWMW CaseÂ Study</t>
  </si>
  <si>
    <t>Twitter Archiving Using Twapper Keeper: Technical And Policy Challenges</t>
  </si>
  <si>
    <t>Approaches To Archiving Professional Blogs Hosted In The Cloud</t>
  </si>
  <si>
    <t>An Early Example ofÂ aÂ TTMLÂ Application</t>
  </si>
  <si>
    <t>http://ukwebfocus.wordpress.com/2010/09/15/failures-in-forcing-people-to-use-standards/</t>
  </si>
  <si>
    <t>Failures In ForcingÂ PeopleÂ ToÂ UseÂ Standards</t>
  </si>
  <si>
    <t>http://ukwebfocus.wordpress.com/2010/09/14/dbpedia-and-the-relationships-between-technical-articles/</t>
  </si>
  <si>
    <t>DBPediaÂ andÂ theÂ RelationshipsÂ BetweenÂ TechnicalÂ Articles</t>
  </si>
  <si>
    <t>http://ukwebfocus.wordpress.com/2010/09/13/has-google-replaced-the-institutional-directory-of-expertise/</t>
  </si>
  <si>
    <t>Has Google Replaced the Institutional DirectoryÂ ofÂ Expertise?</t>
  </si>
  <si>
    <t>http://ukwebfocus.wordpress.com/2010/09/12/should-i-take-the-bus-or-train-to-bilbao/</t>
  </si>
  <si>
    <t>Should I Take the Bus or Train To Bilbao?</t>
  </si>
  <si>
    <t>Are the Benefits of Multiple EventÂ HashtagsÂ NowÂ Accepted?</t>
  </si>
  <si>
    <t>http://ukwebfocus.wordpress.com/2010/09/09/twapper-keeper-goes-open-source/</t>
  </si>
  <si>
    <t>Twapper Keeper Goes OpenÂ Source</t>
  </si>
  <si>
    <t>http://ukwebfocus.wordpress.com/2010/09/08/my-plenary-talk-at-the-uimpuni20-event-in-santander/</t>
  </si>
  <si>
    <t>My Plenary Talk at the #UIMPUni20 Event in Santander</t>
  </si>
  <si>
    <t>http://ukwebfocus.wordpress.com/2010/09/05/twitter-questions-from-udgamp10/</t>
  </si>
  <si>
    <t>Twitter Questions from #udgamp10</t>
  </si>
  <si>
    <t>http://ukwebfocus.wordpress.com/2010/09/04/revisiting-the-the-table-of-uk-university-web-sites/</t>
  </si>
  <si>
    <t>Revisiting The THE Table of UK University Web Sites</t>
  </si>
  <si>
    <t>http://ukwebfocus.wordpress.com/2010/09/02/on-friday-amplified-seminar-on-what-can-we-learn-from-amplified-events/</t>
  </si>
  <si>
    <t>On Friday: Amplified Seminar on &amp;#8220;What Can We Learn From Amplified Events?&amp;#8221;</t>
  </si>
  <si>
    <t>http://ukwebfocus.wordpress.com/2010/09/01/draft-amplified-event-report-available-for-comment-on-jiscpress/</t>
  </si>
  <si>
    <t>Draft Amplified Event Report Available For Comment on JISCPress</t>
  </si>
  <si>
    <t>University 2.0: the Extended University Conference</t>
  </si>
  <si>
    <t>http://ukwebfocus.wordpress.com/2010/08/27/new-w3c-document-standards-for-xhtml-and-rdfa/</t>
  </si>
  <si>
    <t>NewÂ W3CÂ DocumentÂ Standards for XHTML and RDFa</t>
  </si>
  <si>
    <t>Best UK University Web Sites â€“ According to SixthÂ Formers</t>
  </si>
  <si>
    <t>http://ukwebfocus.wordpress.com/2010/08/24/delivering-blog-posts-by-email-but-not-by-mailing-lists/</t>
  </si>
  <si>
    <t>Delivering Blog Posts By Email â€¦ But NotÂ ByÂ MailingÂ Lists</t>
  </si>
  <si>
    <t>http://ukwebfocus.wordpress.com/2010/08/23/5-days-left-to-choose-a-new-ning-plan/</t>
  </si>
  <si>
    <t>&amp;#8220;5 Days Left to Choose a New Ning Plan&amp;#8221;</t>
  </si>
  <si>
    <t>Escaping the ConstraintsÂ ofÂ SpaceÂ andÂ Time</t>
  </si>
  <si>
    <t>http://ukwebfocus.wordpress.com/2010/08/18/should-event-web-sites-be-the-first-to-be-outsourced/</t>
  </si>
  <si>
    <t>Should Event Web Sites Be The First To Be Outsourced?</t>
  </si>
  <si>
    <t>http://ukwebfocus.wordpress.com/2010/08/17/web-development-not-core-ripe-for-outsourcing/</t>
  </si>
  <si>
    <t>&amp;#8220;Web Development: Not Core and Ripe for Outsourcing&amp;#8221;</t>
  </si>
  <si>
    <t>Sharing Discussions of a JISCPressÂ Meeting</t>
  </si>
  <si>
    <t>http://ukwebfocus.wordpress.com/2010/08/13/%e2%80%9cwhy-skype-has-conquered-the%c2%a0world%e2%80%9d/</t>
  </si>
  <si>
    <t>â€œWhy Skype has Conquered theÂ Worldâ€</t>
  </si>
  <si>
    <t>http://ukwebfocus.wordpress.com/2010/08/10/5000-tweets-on/</t>
  </si>
  <si>
    <t>5,000 Tweets On</t>
  </si>
  <si>
    <t>http://ukwebfocus.wordpress.com/2010/08/09/when-the-axe-man-cometh/</t>
  </si>
  <si>
    <t>â€œWhen The Axe Man Comethâ€ â€“ the Future of Institutional WebÂ Teams</t>
  </si>
  <si>
    <t>http://ukwebfocus.wordpress.com/2010/08/06/stifling-innovation-and-getting-in-the-way-of-users/</t>
  </si>
  <si>
    <t>Stifling Innovation and Getting in the Way ofÂ Users</t>
  </si>
  <si>
    <t>http://ukwebfocus.wordpress.com/2010/08/04/epub-format-for-papers-in-repositories/</t>
  </si>
  <si>
    <t>EPub Format For PapersÂ inÂ Repositories</t>
  </si>
  <si>
    <t>http://ukwebfocus.wordpress.com/2010/08/02/a-tweet-takes-me-to-catalonia/</t>
  </si>
  <si>
    <t>A Tweet Takes Me ToÂ Catalonia</t>
  </si>
  <si>
    <t>http://ukwebfocus.wordpress.com/2010/07/30/automated-accessibility-analysis-of-pdfs-in%c2%a0repositories/</t>
  </si>
  <si>
    <t>Automated Accessibility Analysis of PDFs inÂ Repositories</t>
  </si>
  <si>
    <t>Twitter Captioned Videos Gets Even Better</t>
  </si>
  <si>
    <t>&amp;#8220;You are a natural with a face for radio&amp;#8221;</t>
  </si>
  <si>
    <t>http://ukwebfocus.wordpress.com/2010/07/26/i-want-to-attend-all-the-parallel-sessions/</t>
  </si>
  <si>
    <t>&amp;#8220;I Want To Attend All The Parallel Sessions!&amp;#8221;</t>
  </si>
  <si>
    <t>Captioned Videos of IWMW 2010 Talks</t>
  </si>
  <si>
    <t>http://ukwebfocus.wordpress.com/2010/07/22/the-big-society-and-web-professionals/</t>
  </si>
  <si>
    <t>The Big Society and Web Professionals</t>
  </si>
  <si>
    <t>http://ukwebfocus.wordpress.com/2010/07/21/750-posts-and%c2%a0counting/</t>
  </si>
  <si>
    <t>750 Posts andÂ Counting</t>
  </si>
  <si>
    <t>http://ukwebfocus.wordpress.com/2010/07/19/further-reflections-on-iwmw-2010-innovation-and-sustainability/</t>
  </si>
  <si>
    <t>Further Reflections on IWMW 2010: Innovation and Sustainability</t>
  </si>
  <si>
    <t>http://ukwebfocus.wordpress.com/2010/07/16/initial-reflections-on-iwmw-2010/</t>
  </si>
  <si>
    <t>Initial Reflections on IWMW 2010</t>
  </si>
  <si>
    <t>Revisiting Web Team Blogs</t>
  </si>
  <si>
    <t>http://ukwebfocus.wordpress.com/2010/07/12/guide-to-web-preservation-launched/</t>
  </si>
  <si>
    <t>Guide to Web Preservation Launched</t>
  </si>
  <si>
    <t>http://ukwebfocus.wordpress.com/2010/07/08/how-well-read-are-technical-wikipedia-articles/</t>
  </si>
  <si>
    <t>How Well-Read Are Technical Wikipedia Articles?</t>
  </si>
  <si>
    <t>http://ukwebfocus.wordpress.com/2010/07/07/file-formats-for-papers-in-your-institurional-repository/</t>
  </si>
  <si>
    <t>File Formats For Papers In Your InstitutionalÂ Repository</t>
  </si>
  <si>
    <t>http://ukwebfocus.wordpress.com/2010/07/06/geo-locating-your-event-tweets/</t>
  </si>
  <si>
    <t>Geo-locating YourÂ EventÂ Tweets</t>
  </si>
  <si>
    <t>http://ukwebfocus.wordpress.com/2010/07/05/amplified-events-plans-for-iwmw10/</t>
  </si>
  <si>
    <t>Amplified Events: Plans for #IWMW10</t>
  </si>
  <si>
    <t>http://ukwebfocus.wordpress.com/2010/07/02/having-an-impact-through-wikipedia/</t>
  </si>
  <si>
    <t>Having An Impact Through Wikipedia</t>
  </si>
  <si>
    <t>http://ukwebfocus.wordpress.com/2010/07/01/paper-on-from-web-accessibility-to-web-adaptability-now-available/</t>
  </si>
  <si>
    <t>Paper on â€œFrom Web Accessibility to Web Adaptabilityâ€ nowÂ available</t>
  </si>
  <si>
    <t>http://ukwebfocus.wordpress.com/2010/06/28/web-ccessibility-code-of-practice-bs-88782010/</t>
  </si>
  <si>
    <t>Web Accessibility &amp;#8211; Code of Practice (BS 8878:2010)</t>
  </si>
  <si>
    <t>http://ukwebfocus.wordpress.com/2010/06/28/its-now-probably-time-to-ditch-flash/</t>
  </si>
  <si>
    <t>Itâ€™s Now Probably Time To DitchÂ Flash</t>
  </si>
  <si>
    <t>Evidence, Even If Flawed, For Blog Metrics</t>
  </si>
  <si>
    <t>http://ukwebfocus.wordpress.com/2010/06/23/one-minute-madness-twitter-an-essential-tool-for-the-information-professional/</t>
  </si>
  <si>
    <t>One Minute Madness: Twitter: An Essential Tool for theÂ InformationÂ Professional!</t>
  </si>
  <si>
    <t>http://ukwebfocus.wordpress.com/2010/06/22/the-need-to-promote-the-benefits-of-events/</t>
  </si>
  <si>
    <t>The Need To Promote The Benefits Of Events</t>
  </si>
  <si>
    <t>http://ukwebfocus.wordpress.com/2010/06/21/rapid-software-development-using-twitter/</t>
  </si>
  <si>
    <t>Rapid Software Development UsingÂ Twitter</t>
  </si>
  <si>
    <t>http://ukwebfocus.wordpress.com/2010/06/18/laterooms-and-tripit/</t>
  </si>
  <si>
    <t>LateRooms and Tripit</t>
  </si>
  <si>
    <t>http://ukwebfocus.wordpress.com/2010/06/16/one-minute-madness/</t>
  </si>
  <si>
    <t>One MinuteÂ Madness at the LIS Research Coalitionâ€™sÂ Conference</t>
  </si>
  <si>
    <t>http://ukwebfocus.wordpress.com/2010/06/15/shouldnt-information-professionals-use-a-dedicated-twitter-client/</t>
  </si>
  <si>
    <t>Shouldn&amp;#8217;t Information Professionals Use A Dedicated Twitter Client?</t>
  </si>
  <si>
    <t>http://ukwebfocus.wordpress.com/2010/06/12/geeks-linked-data-and-the-world-cup/</t>
  </si>
  <si>
    <t>Geeks, Linked Data and the World Cup</t>
  </si>
  <si>
    <t>http://ukwebfocus.wordpress.com/2010/06/10/getting-into-the-top-ten-for-your-institutional-repository/</t>
  </si>
  <si>
    <t>Getting Into The Top Ten For Your Institutional Repository</t>
  </si>
  <si>
    <t>http://ukwebfocus.wordpress.com/2010/06/09/if-social-discovery-is-beating-traditional-search/</t>
  </si>
  <si>
    <t>If Social Discovery Is Beating Traditional Search, Then What?</t>
  </si>
  <si>
    <t>From Web Sites to Data for Events</t>
  </si>
  <si>
    <t>http://ukwebfocus.wordpress.com/2010/06/04/the-decline-in-jiscmail-use-across-the-web-management-community/</t>
  </si>
  <si>
    <t>The DeclineÂ inÂ JISCMailÂ UseÂ AcrossÂ theÂ WebÂ ManagementÂ Community</t>
  </si>
  <si>
    <t>http://ukwebfocus.wordpress.com/2010/06/02/you-have-5-seconds-to-make-an-impression/</t>
  </si>
  <si>
    <t>You Have 5 SecondsÂ toÂ MakeÂ anÂ Impression!</t>
  </si>
  <si>
    <t>http://ukwebfocus.wordpress.com/2010/05/28/bungee-jumping-and-papers-in-the-acm-digital-library/</t>
  </si>
  <si>
    <t>Bungee Jumping and Papers in the ACMÂ DigitalÂ Library</t>
  </si>
  <si>
    <t>http://ukwebfocus.wordpress.com/2010/05/26/saving-money-on-accommodation/</t>
  </si>
  <si>
    <t>Saving Money on Accommodation</t>
  </si>
  <si>
    <t>http://ukwebfocus.wordpress.com/2010/05/24/scrapping-flash-and-betting-the-company-on-html5/</t>
  </si>
  <si>
    <t>&amp;#8220;Scrapping Flash and Betting the Company on HTML5&amp;#8243;</t>
  </si>
  <si>
    <t>http://ukwebfocus.wordpress.com/2010/05/21/sigma-linked-data-and-new-media-literacy/</t>
  </si>
  <si>
    <t>Sig.ma, Linked Data and NewÂ MediaÂ Literacy</t>
  </si>
  <si>
    <t>http://ukwebfocus.wordpress.com/2010/05/19/the-disappearing-http-protocol/</t>
  </si>
  <si>
    <t>TheÂ DisappearingÂ HTTP://Â Protocol</t>
  </si>
  <si>
    <t>http://ukwebfocus.wordpress.com/2010/05/17/what-formats-for-peer-reviewed-papers/</t>
  </si>
  <si>
    <t>What Formats For Peer-ReviewedÂ Papers?</t>
  </si>
  <si>
    <t>http://ukwebfocus.wordpress.com/2010/05/13/engagement-impact-and-value-under-a-tory-government/</t>
  </si>
  <si>
    <t>Engagement, Impact and Value Under a Tory Government</t>
  </si>
  <si>
    <t>http://ukwebfocus.wordpress.com/2010/05/12/social-location-sharing-services/</t>
  </si>
  <si>
    <t>SocialÂ LocationÂ SharingÂ Services</t>
  </si>
  <si>
    <t>http://ukwebfocus.wordpress.com/2010/05/11/rss-feeds-for-structured-information-at-events/</t>
  </si>
  <si>
    <t>RSS Feeds ForÂ Structured Information AboutÂ Events</t>
  </si>
  <si>
    <t>http://ukwebfocus.wordpress.com/2010/05/10/developing-countries-developing-experiences-approaches-to-accessibility-for-the-real-world/</t>
  </si>
  <si>
    <t>Developing Countries; Developing Experiences: Approaches to Accessibility for the Real World</t>
  </si>
  <si>
    <t>http://ukwebfocus.wordpress.com/2010/05/06/iwmw-2010-open-for-bookings/</t>
  </si>
  <si>
    <t>IWMW 2010 Open For Bookings</t>
  </si>
  <si>
    <t>http://ukwebfocus.wordpress.com/2010/05/03/experiments-with-rdfa/</t>
  </si>
  <si>
    <t>Experiments WithÂ RDFa</t>
  </si>
  <si>
    <t>The Components of Twitter to be Archived</t>
  </si>
  <si>
    <t>http://ukwebfocus.wordpress.com/2010/04/29/winner-of-john-m-slatin-award-at-w4a-2010/</t>
  </si>
  <si>
    <t>Winner of John M Slatin Award at W4A 2010</t>
  </si>
  <si>
    <t>http://ukwebfocus.wordpress.com/2010/04/28/linked-data-and-lessons-from-the-past/</t>
  </si>
  <si>
    <t>Linked Data and Lessons From the Past</t>
  </si>
  <si>
    <t>http://ukwebfocus.wordpress.com/2010/04/27/workshop-on-engagement-impact-value/</t>
  </si>
  <si>
    <t>Workshop on Engagement, Impact, Value</t>
  </si>
  <si>
    <t>http://ukwebfocus.wordpress.com/2010/04/26/a-new-twitter-acount-for-www-2010/</t>
  </si>
  <si>
    <t>A New Twitter Account For WWW 2010</t>
  </si>
  <si>
    <t>http://ukwebfocus.wordpress.com/2010/04/22/video-of-dorothea-salos-seminar-at-ukoln/</t>
  </si>
  <si>
    <t>Video of Dorothea Salo&amp;#8217;s Seminar at UKOLN</t>
  </si>
  <si>
    <t>JISCMail&amp;#8217;s Facelist and Enhanced Support for RSS</t>
  </si>
  <si>
    <t>Developments to Twapper Keeper</t>
  </si>
  <si>
    <t>http://ukwebfocus.wordpress.com/2010/04/19/now-that-ning-has-gone/</t>
  </si>
  <si>
    <t>Now That Ning Has Gone &amp;#8230;</t>
  </si>
  <si>
    <t>http://ukwebfocus.wordpress.com/2010/04/18/technological-fixes-the-wrong-approach-to-social-networks/</t>
  </si>
  <si>
    <t>Technological Fixes &amp;#8211; The Wrong Approach to Social Networks</t>
  </si>
  <si>
    <t>http://ukwebfocus.wordpress.com/2010/04/15/ukoln-seminar-grab-a-bucket-its-raining-data/</t>
  </si>
  <si>
    <t>UKOLN Seminar: &amp;#8220;Grab a Bucket &amp;#8211; It&amp;#8217;s Raining Data!&amp;#8221;</t>
  </si>
  <si>
    <t>Privatisation and Centralisation Themes at JISC 10 Conference</t>
  </si>
  <si>
    <t>http://ukwebfocus.wordpress.com/2010/04/14/reusing-individual-or-groups-or-wordpress-posts/</t>
  </si>
  <si>
    <t>Reusing Individual or Groups of WordPress Posts</t>
  </si>
  <si>
    <t>http://ukwebfocus.wordpress.com/2010/04/12/use-of-social-networks-at-events/</t>
  </si>
  <si>
    <t>Use of Social Networks at Events</t>
  </si>
  <si>
    <t>http://ukwebfocus.wordpress.com/2010/04/11/rapper-sword-and-the-social-web/</t>
  </si>
  <si>
    <t>Rapper Sword and the Social Web</t>
  </si>
  <si>
    <t>http://ukwebfocus.wordpress.com/2010/04/07/we-have-the-highest-proportion-of-students/</t>
  </si>
  <si>
    <t>&amp;#8220;We Have the Highest Proportion of Students!&amp;#8221;</t>
  </si>
  <si>
    <t>http://ukwebfocus.wordpress.com/2010/04/06/twitter-and-the-digital-economy-bill/</t>
  </si>
  <si>
    <t>Twitter and the Digital Economy Bill</t>
  </si>
  <si>
    <t>http://ukwebfocus.wordpress.com/2010/04/02/saturdays-unconference-thoughts-on-the-rewired-state-rewired-culture-event/</t>
  </si>
  <si>
    <t>Saturday&amp;#8217;s Unconference: Thoughts On The Rewired State: Rewired Culture Event</t>
  </si>
  <si>
    <t>http://ukwebfocus.wordpress.com/2010/03/31/asbos-linked-data-and-open-data/</t>
  </si>
  <si>
    <t>ASBOs, Linked Data and Open Data</t>
  </si>
  <si>
    <t>http://ukwebfocus.wordpress.com/2010/03/30/askthechancellors-and-twitter/</t>
  </si>
  <si>
    <t>#AskTheChancellors and Twitter</t>
  </si>
  <si>
    <t>http://ukwebfocus.wordpress.com/2010/03/29/fragmenting-the-discussion/</t>
  </si>
  <si>
    <t>Fragmenting The Discussion?</t>
  </si>
  <si>
    <t>http://ukwebfocus.wordpress.com/2010/03/26/it-started-with-a-tweet/</t>
  </si>
  <si>
    <t>It Started With A Tweet</t>
  </si>
  <si>
    <t>http://ukwebfocus.wordpress.com/2010/03/25/microformats-and-rdfa/</t>
  </si>
  <si>
    <t>Microformats and RDFa: Adding Richer Structure To Your HTML Pages</t>
  </si>
  <si>
    <t>Issues In Crowd-sourced Twitter Captioning of Videos</t>
  </si>
  <si>
    <t>The &amp;#8220;Building Britain&amp;#8217;s Digital Future&amp;#8221; Announcement</t>
  </si>
  <si>
    <t>http://ukwebfocus.wordpress.com/2010/03/18/criteria-for-sucessful-and-unsuccessful-web-standards/</t>
  </si>
  <si>
    <t>Criteria for Successful and Unsuccessful WebÂ Standards</t>
  </si>
  <si>
    <t>http://ukwebfocus.wordpress.com/2010/03/15/the-project-blog-when-the-project-is-over/</t>
  </si>
  <si>
    <t>The Project Blog When The Project Is Over</t>
  </si>
  <si>
    <t>http://ukwebfocus.wordpress.com/2010/03/11/microsoft-wilfully-infringed-i4is-patent/</t>
  </si>
  <si>
    <t>Microsoft &amp;#8220;Wilfully Infringed i4i&amp;#8217;s Patent&amp;#8221;</t>
  </si>
  <si>
    <t>http://ukwebfocus.wordpress.com/2010/03/10/the-quiet-room-at-conferences/</t>
  </si>
  <si>
    <t>The &amp;#8216;Quiet Zone&amp;#8217; At Conferences</t>
  </si>
  <si>
    <t>http://ukwebfocus.wordpress.com/2010/03/01/call-for-speakers-for-ili-2010/</t>
  </si>
  <si>
    <t>Call For Speakers For ILI 2010</t>
  </si>
  <si>
    <t>http://ukwebfocus.wordpress.com/2010/02/26/www-2010-connect-on-facebook-twitter-linkedin-and-flickr/</t>
  </si>
  <si>
    <t>WWW 2010: Connect On Facebook, Twitter, LinkedIn and Flickr</t>
  </si>
  <si>
    <t>http://ukwebfocus.wordpress.com/2010/02/24/approaches-to-debugging-the-dbpedia-query/</t>
  </si>
  <si>
    <t>Approaches To Debugging The DBpedia Query</t>
  </si>
  <si>
    <t>Response To My Linked Data Challenge</t>
  </si>
  <si>
    <t>http://ukwebfocus.wordpress.com/2010/02/15/moderated-comments-closed-comments-no-thanks/</t>
  </si>
  <si>
    <t>Moderated Comments? Closed Comments? No Thanks!</t>
  </si>
  <si>
    <t>A Challenge To Linked Data Developers</t>
  </si>
  <si>
    <t>http://ukwebfocus.wordpress.com/2010/02/10/omg-is-that-me-on-the-screen/</t>
  </si>
  <si>
    <t>OMG! Is That Me On The Screen?</t>
  </si>
  <si>
    <t>Investigation into Challenges, Application and Benefits of Social Media in UK HEIs</t>
  </si>
  <si>
    <t>http://ukwebfocus.wordpress.com/2010/02/04/h-264-format-free-to-end-users-until-at-least-2016/</t>
  </si>
  <si>
    <t>H.264 Format Free To End Users Until (At Least) 2016</t>
  </si>
  <si>
    <t>http://ukwebfocus.wordpress.com/2010/02/03/ipad-flash-html-5-and-standards/</t>
  </si>
  <si>
    <t>iPad, Flash, HTML 5 and Standards</t>
  </si>
  <si>
    <t>http://ukwebfocus.wordpress.com/2010/02/01/decommissioning-mothballing-mailing-lists/</t>
  </si>
  <si>
    <t>Decommissioning / Mothballing Mailing Lists</t>
  </si>
  <si>
    <t>http://ukwebfocus.wordpress.com/2010/01/28/openness-no-thanks-ill-have-an-ipad/</t>
  </si>
  <si>
    <t>Openness? No Thanks, I&amp;#8217;ll Have An iPad</t>
  </si>
  <si>
    <t>Use of Web 2.0 in Australian Universities</t>
  </si>
  <si>
    <t>STRIDE E-Learning Handbook</t>
  </si>
  <si>
    <t>http://ukwebfocus.wordpress.com/2010/01/22/my-significant-drop-in-use-of-jiscmail-lists/</t>
  </si>
  <si>
    <t>My Significant Drop in Use of JISCMail Lists</t>
  </si>
  <si>
    <t>http://ukwebfocus.wordpress.com/2010/01/20/save-1million-and-move-to-the-cloud/</t>
  </si>
  <si>
    <t>Save Â£1million and Move to the Cloud?</t>
  </si>
  <si>
    <t>http://ukwebfocus.wordpress.com/2010/01/19/twitter-part-of-the-plumbing/</t>
  </si>
  <si>
    <t>Twitter: Part of the Plumbing</t>
  </si>
  <si>
    <t>http://ukwebfocus.wordpress.com/2010/01/18/call-for-speakers-at-iwmw-2010-the-web-in-turbulent-times/</t>
  </si>
  <si>
    <t>Call for Speakers at IWMW 2010: The Web in Turbulent Times</t>
  </si>
  <si>
    <t>http://ukwebfocus.wordpress.com/2010/01/17/whats-the-score-and-whose-score-is-it-anyway/</t>
  </si>
  <si>
    <t>What&amp;#8217;s The Score? And Whose Score Is It, Anyway?</t>
  </si>
  <si>
    <t>Time For A Blog Revival?</t>
  </si>
  <si>
    <t>Reflections on CETIS&amp;#8217;s &amp;#8220;Future of Interoperability Standards&amp;#8221; Meeting</t>
  </si>
  <si>
    <t>http://ukwebfocus.wordpress.com/2010/01/13/how-i-use-creative-commons-for-my-presentations/</t>
  </si>
  <si>
    <t>How I Use Creative Commons For My Presentations</t>
  </si>
  <si>
    <t>http://ukwebfocus.wordpress.com/2010/01/12/cuts-will-bring-us-to-our-knees/</t>
  </si>
  <si>
    <t>&amp;#8220;Cuts will bring us to our knees&amp;#8221;</t>
  </si>
  <si>
    <t>http://ukwebfocus.wordpress.com/2010/01/11/will-the-svg-standard-come-back-to-life/</t>
  </si>
  <si>
    <t>Will The SVG Standard Come Back toÂ Life?</t>
  </si>
  <si>
    <t>http://ukwebfocus.wordpress.com/2010/01/10/nominations-for-the-shorty-awards/</t>
  </si>
  <si>
    <t>Nominations for the Shorty Awards</t>
  </si>
  <si>
    <t>http://ukwebfocus.wordpress.com/2010/01/07/get-it-snow-let-it-snow-let-it-snow/</t>
  </si>
  <si>
    <t>Let It Snow, Let It Snow, Let It Snow</t>
  </si>
  <si>
    <t>http://ukwebfocus.wordpress.com/2010/01/06/an-opportunities-and-risks-framework/</t>
  </si>
  <si>
    <t>An Opportunities and Risks Framework For Standards</t>
  </si>
  <si>
    <t>How Did People Find This Blog in 2009?</t>
  </si>
  <si>
    <t>http://ukwebfocus.wordpress.com/2010/01/04/it-was-a-greeat-proposal/</t>
  </si>
  <si>
    <t>It WAS a GREEAT Proposal!</t>
  </si>
  <si>
    <t>http://ukwebfocus.wordpress.com/2010/01/02/the-threats-to-openness/</t>
  </si>
  <si>
    <t>The Threats To Openness</t>
  </si>
  <si>
    <t>http://ukwebfocus.wordpress.com/2009/12/31/2009-the-year-of-twitter/</t>
  </si>
  <si>
    <t>2009 &amp;#8211; The Year Of Twitter?</t>
  </si>
  <si>
    <t>http://ukwebfocus.wordpress.com/2009/12/29/extending-your-community-through-machine-translation/</t>
  </si>
  <si>
    <t>Extending Your Community &amp;#8211; Through Machine Translation</t>
  </si>
  <si>
    <t>http://ukwebfocus.wordpress.com/2009/12/23/unlucky-in-lucca-i-think-not/</t>
  </si>
  <si>
    <t>Unlucky in Lucca? I Think Not!</t>
  </si>
  <si>
    <t>http://ukwebfocus.wordpress.com/2009/12/17/the-risks-and-opportunities-framework/</t>
  </si>
  <si>
    <t>The Risks and Opportunities Framework</t>
  </si>
  <si>
    <t>http://ukwebfocus.wordpress.com/2009/12/14/a-twitter-feed-for-this-blog/</t>
  </si>
  <si>
    <t>A Twitter Feed For This Blog</t>
  </si>
  <si>
    <t>http://ukwebfocus.wordpress.com/2009/12/11/last-night-i-trended-on-twitter/</t>
  </si>
  <si>
    <t>Last Night I Trended On Twitter</t>
  </si>
  <si>
    <t>Can Your Blog Survive Without Twitter?</t>
  </si>
  <si>
    <t>http://ukwebfocus.wordpress.com/2009/12/08/the-dos-and-dont-of-corporate-use-of-twitter/</t>
  </si>
  <si>
    <t>The Dos and Don&amp;#8217;t of Corporate Use of Twitter</t>
  </si>
  <si>
    <t>A Tale of Three Conferences</t>
  </si>
  <si>
    <t>http://ukwebfocus.wordpress.com/2009/12/04/highlights-of-online-information-2009-semantic-web-and-social-web/</t>
  </si>
  <si>
    <t>Highlights of Online Information 2009: Semantic Web and Social Web</t>
  </si>
  <si>
    <t>http://ukwebfocus.wordpress.com/2009/12/01/lessons-from-twitter-spam/</t>
  </si>
  <si>
    <t>Lessons From Twitter Spam</t>
  </si>
  <si>
    <t>&amp;#8220;I Want To Use Twitter For My Conference&amp;#8221;</t>
  </si>
  <si>
    <t>http://ukwebfocus.wordpress.com/2009/11/24/earlier-today-i-gave-a-talk-in-australia/</t>
  </si>
  <si>
    <t>Earlier Today I Gave A Talk In Australia</t>
  </si>
  <si>
    <t>http://ukwebfocus.wordpress.com/2009/11/19/time-to-experiment-with-dbpedia/</t>
  </si>
  <si>
    <t>Time To Experiment With Dbpedia?</t>
  </si>
  <si>
    <t>UCISA CISG Talk on &amp;#8220;What If Web 2.0 Really Does Change Everything?&amp;#8221;</t>
  </si>
  <si>
    <t>http://ukwebfocus.wordpress.com/2009/11/16/signals-from-cetis09/</t>
  </si>
  <si>
    <t>Signals from CETIS09</t>
  </si>
  <si>
    <t>http://ukwebfocus.wordpress.com/2009/11/13/topsy-and-who-is-tweeting-about-you/</t>
  </si>
  <si>
    <t>Topsy &amp;#8211; and Who is Tweeting About You</t>
  </si>
  <si>
    <t>http://ukwebfocus.wordpress.com/2009/11/11/developing-regions-common-goals-common-problems/</t>
  </si>
  <si>
    <t>Developing Regions: Common Goals, Common Problems?</t>
  </si>
  <si>
    <t>http://ukwebfocus.wordpress.com/2009/11/09/web-2-0-will-change-everything-but-how/</t>
  </si>
  <si>
    <t>&amp;#8220;Web 2.0 Will Change Everything!&amp;#8221; But How?</t>
  </si>
  <si>
    <t>http://ukwebfocus.wordpress.com/2009/11/06/influence-a-national-service-in-140-characters/</t>
  </si>
  <si>
    <t>Influence a National Service &amp;#8211; In 140 Characters</t>
  </si>
  <si>
    <t>http://ukwebfocus.wordpress.com/2009/11/04/an-opportunity-to-open-up-institutional-data/</t>
  </si>
  <si>
    <t>An Opportunity to Open Up Institutional Data?</t>
  </si>
  <si>
    <t>http://ukwebfocus.wordpress.com/2009/11/03/talk-at-edspace-event-university-of-southampton/</t>
  </si>
  <si>
    <t>Talk at Edspace Event, University of Southampton</t>
  </si>
  <si>
    <t>http://ukwebfocus.wordpress.com/2009/11/02/policies-on-drugs-open-standards-and-web-accessibility/</t>
  </si>
  <si>
    <t>Policies on Drugs, Open Standards and Web Accessibility</t>
  </si>
  <si>
    <t>http://ukwebfocus.wordpress.com/2009/11/01/the-third-anniversary-of-the-uk-web-focus-blog/</t>
  </si>
  <si>
    <t>The Third Anniversary of the UK Web Focus Blog</t>
  </si>
  <si>
    <t>http://ukwebfocus.wordpress.com/2009/10/28/forecasting-trends-backwards/</t>
  </si>
  <si>
    <t>Forecasting Trends Backwards</t>
  </si>
  <si>
    <t>http://ukwebfocus.wordpress.com/2009/10/26/viewing-a-wordpress-blog-on-a-mobile-device/</t>
  </si>
  <si>
    <t>Viewing a WordPress Blog on a Mobile Device</t>
  </si>
  <si>
    <t>http://ukwebfocus.wordpress.com/2009/10/23/opening-up-institutional-training-resources/</t>
  </si>
  <si>
    <t>Opening Up Institutional Training Resources</t>
  </si>
  <si>
    <t>http://ukwebfocus.wordpress.com/2009/10/14/rss-feeds-for-welsh-university-web-sites/</t>
  </si>
  <si>
    <t>RSS Feeds For Welsh University Web Sites</t>
  </si>
  <si>
    <t>http://ukwebfocus.wordpress.com/2009/10/13/top-technology-trends-for-the-twentieth-century/</t>
  </si>
  <si>
    <t>Top Technology Trends &amp;#8211; For The Twentieth Century!</t>
  </si>
  <si>
    <t>http://ukwebfocus.wordpress.com/2009/10/05/twitter-event-hashtagging-strategies/</t>
  </si>
  <si>
    <t>Twitter Event Hashtagging Strategies</t>
  </si>
  <si>
    <t>http://ukwebfocus.wordpress.com/2009/10/02/guest-post-blogs-at-imperial-college/</t>
  </si>
  <si>
    <t>Guest Post: Blogs At Imperial College</t>
  </si>
  <si>
    <t>http://ukwebfocus.wordpress.com/2009/09/30/if-its-not-all-about-the-technology-then-what-else-is-it-not-about/</t>
  </si>
  <si>
    <t>If It&amp;#8217;s Not &amp;#8220;All About The Technology&amp;#8221; Then What Else Is It Not About?</t>
  </si>
  <si>
    <t>http://ukwebfocus.wordpress.com/2009/09/29/200000-views/</t>
  </si>
  <si>
    <t>200,000 Views</t>
  </si>
  <si>
    <t>http://ukwebfocus.wordpress.com/2009/09/28/we-need-evidence-but-what-if-we-dont-like-the-findings/</t>
  </si>
  <si>
    <t>We Need Evidence &amp;#8211; But What If We Don&amp;#8217;t Like The Findings?</t>
  </si>
  <si>
    <t>http://ukwebfocus.wordpress.com/2009/09/24/tweetboard-adding-twitter-to-web-pages/</t>
  </si>
  <si>
    <t>Tweetboard: Adding Twitter To Web Pages</t>
  </si>
  <si>
    <t>http://ukwebfocus.wordpress.com/2009/09/23/reflections-on-web-adaptability-and-techshare-2009/</t>
  </si>
  <si>
    <t>Reflections on Web Adaptability and Techshare 2009</t>
  </si>
  <si>
    <t>http://ukwebfocus.wordpress.com/2009/09/21/a-lack-of-social-and-media-at-the-oxford-social-media-conference/</t>
  </si>
  <si>
    <t>A Lack of &amp;#8216;Social&amp;#8217; and &amp;#8216;Media&amp;#8217; at the Oxford Social Media Conference</t>
  </si>
  <si>
    <t>http://ukwebfocus.wordpress.com/2009/09/20/what-no-event-hashtag/</t>
  </si>
  <si>
    <t>What! No Event Hashtag?</t>
  </si>
  <si>
    <t>Use of Twitter at the ALTC 2009 Conference</t>
  </si>
  <si>
    <t>http://ukwebfocus.wordpress.com/2009/09/03/realising-dreams-avoiding-nightmares-accepting-responsibilities/</t>
  </si>
  <si>
    <t>&amp;#8220;Realising Dreams, Avoiding Nightmares, Accepting Responsibilities&amp;#8221;</t>
  </si>
  <si>
    <t>http://ukwebfocus.wordpress.com/2009/09/02/from-web-accessibility-to-web-adaptability-talk-at-techshare-2009/</t>
  </si>
  <si>
    <t>&amp;#8220;From Web Accessibility To Web Adaptability&amp;#8221; Talk at Techshare 2009</t>
  </si>
  <si>
    <t>http://ukwebfocus.wordpress.com/2009/09/01/skype-two-years-after-its-nightmare-weekend/</t>
  </si>
  <si>
    <t>Skype, Two Years After Its Nightmare Weekend</t>
  </si>
  <si>
    <t>http://ukwebfocus.wordpress.com/2009/08/28/hashtags-for-the-alt-c-2009-conference/</t>
  </si>
  <si>
    <t>Hashtags for the ALT-C 2009 Conference</t>
  </si>
  <si>
    <t>http://ukwebfocus.wordpress.com/2009/08/27/the-science-online-2009-unconference-video/</t>
  </si>
  <si>
    <t>The Science Online 2009 Unconference Video</t>
  </si>
  <si>
    <t>http://ukwebfocus.wordpress.com/2009/08/26/the-back-channels-for-the-science-online-2009-conference/</t>
  </si>
  <si>
    <t>The Back Channels for the Science Online 2009 Conference</t>
  </si>
  <si>
    <t>http://ukwebfocus.wordpress.com/2009/08/25/feral-event-data-twitter-at-iwmw-2009/</t>
  </si>
  <si>
    <t>Feral Event Data: Twitter at IWMW 2009</t>
  </si>
  <si>
    <t>http://ukwebfocus.wordpress.com/2009/08/20/25-years-of-powerpoint-but-what-next/</t>
  </si>
  <si>
    <t>25 years of PowerPoint. But What Next?</t>
  </si>
  <si>
    <t>http://ukwebfocus.wordpress.com/2009/08/19/if-not-too-large-are-university-web-teams-poor-communicators/</t>
  </si>
  <si>
    <t>If Not Too Large, Are University Web Teams Poor Communicators?</t>
  </si>
  <si>
    <t>http://ukwebfocus.wordpress.com/2009/08/18/the-use-of-blogs-and-wikis-in-scholarly-communication/</t>
  </si>
  <si>
    <t>The Use of Blogs and Wikis in Scholarly Communication</t>
  </si>
  <si>
    <t>http://ukwebfocus.wordpress.com/2009/08/17/the-live-video-streaming-of-iwmw-2009/</t>
  </si>
  <si>
    <t>The Live Video Streaming Of IWMW 2009</t>
  </si>
  <si>
    <t>http://ukwebfocus.wordpress.com/2009/08/13/social-networks-open-source-and-risk-assessment/</t>
  </si>
  <si>
    <t>Social Networks, Open Source and Risk Assessment</t>
  </si>
  <si>
    <t>http://ukwebfocus.wordpress.com/2009/08/12/facebook-buys-friendfeed-identica-is-open-source-does-it-matter/</t>
  </si>
  <si>
    <t>Facebook Buys FriendFeed; Identica is Open Source; Does It Matter?</t>
  </si>
  <si>
    <t>http://ukwebfocus.wordpress.com/2009/08/11/paper-on-library-2-0-balancing-the-risks-and-benefits-to-maximise-the-dividends-published-in-program/</t>
  </si>
  <si>
    <t>Paper on &amp;#8220;Library 2.0: Balancing the Risks and Benefits to Maximise the Dividends&amp;#8221; Published in Program</t>
  </si>
  <si>
    <t>http://ukwebfocus.wordpress.com/2009/08/07/are-university-web-teams-too-large/</t>
  </si>
  <si>
    <t>Are University Web Teams Too Large?</t>
  </si>
  <si>
    <t>http://ukwebfocus.wordpress.com/2009/08/06/how-people-access-this-blog-600-posts-on/</t>
  </si>
  <si>
    <t>How People Access This Blog &amp;#8211; 600 Posts On</t>
  </si>
  <si>
    <t>http://ukwebfocus.wordpress.com/2009/08/04/evidence-on-use-of-twitter-for-live-blogging/</t>
  </si>
  <si>
    <t>Evidence on Use of Twitter for Live Blogging</t>
  </si>
  <si>
    <t>http://ukwebfocus.wordpress.com/2009/08/03/event-amplification-at-iwmw-2009/</t>
  </si>
  <si>
    <t>Event Amplification at IWMW 2009</t>
  </si>
  <si>
    <t>A World Where No-One Visits Our Web Sites</t>
  </si>
  <si>
    <t>http://ukwebfocus.wordpress.com/2009/07/27/the-recession-has-still-to-hit-the-public-sector/</t>
  </si>
  <si>
    <t>The Recession Has Still To Hit the Public Sector!</t>
  </si>
  <si>
    <t>http://ukwebfocus.wordpress.com/2009/07/23/the-iwmw-2009-blog/</t>
  </si>
  <si>
    <t>The IWMW 2009 Blog</t>
  </si>
  <si>
    <t>This Year&amp;#8217;s Technology That Has Blown Me Away</t>
  </si>
  <si>
    <t>http://ukwebfocus.wordpress.com/2009/07/21/depositing-my-paper-into-the-university-of-bath-institutional-repository/</t>
  </si>
  <si>
    <t>Depositing My Paper Into the University of Bath Institutional Repository</t>
  </si>
  <si>
    <t>http://ukwebfocus.wordpress.com/2009/07/20/from-web-accessibility-to-web-adaptability-a-summary/</t>
  </si>
  <si>
    <t>&amp;#8220;From Web Accessibility To Web Adaptability&amp;#8221;: A Summary</t>
  </si>
  <si>
    <t>http://ukwebfocus.wordpress.com/2009/07/17/from-web-accessibility-to-web-adaptability-paper-published/</t>
  </si>
  <si>
    <t>&amp;#8220;From Web Accessibility to Web Adaptability&amp;#8221; Paper Published</t>
  </si>
  <si>
    <t>http://ukwebfocus.wordpress.com/2009/07/15/the-network-effect-is-missing-from-the-standards-debate/</t>
  </si>
  <si>
    <t>The Network Effect Is Missing From The Standards Debate</t>
  </si>
  <si>
    <t>http://ukwebfocus.wordpress.com/2009/07/08/do-we-want-a-standards-based-voice-video-service/</t>
  </si>
  <si>
    <t>Do We Want A Standards-based Voice/Video Service?</t>
  </si>
  <si>
    <t>http://ukwebfocus.wordpress.com/2009/07/07/thoughts-about-dopplr-and-the-environment/</t>
  </si>
  <si>
    <t>Thoughts About Dopplr and the Environment</t>
  </si>
  <si>
    <t>Enthusiastic Amateurs and Overcoming Institutional Inertia</t>
  </si>
  <si>
    <t>http://ukwebfocus.wordpress.com/2009/07/03/wolframalphas-terms-and-conditions/</t>
  </si>
  <si>
    <t>Wolfram&amp;#124;Alpha&amp;#8217;s Terms and Conditions</t>
  </si>
  <si>
    <t>http://ukwebfocus.wordpress.com/2009/07/01/facebook-usage-by-us-colleges-and-universities/</t>
  </si>
  <si>
    <t>Facebook Usage by US Colleges and Universities</t>
  </si>
  <si>
    <t>http://ukwebfocus.wordpress.com/2009/06/29/from-search-engine-to-twitter-optimisation/</t>
  </si>
  <si>
    <t>From Search Engine to Twitter Optimisation</t>
  </si>
  <si>
    <t>&amp;#8220;Is It Really A Good Time To Be Asking For More IT Money?&amp;#8221;</t>
  </si>
  <si>
    <t>http://ukwebfocus.wordpress.com/2009/06/23/openness-and-iwmw-2009/</t>
  </si>
  <si>
    <t>Openness and IWMW 2009</t>
  </si>
  <si>
    <t>Launch of &amp;#8216;The Edgeless University&amp;#8217;: a new Demos report</t>
  </si>
  <si>
    <t>http://ukwebfocus.wordpress.com/2009/06/22/im-a-top-influencer-for-the-open-university-or-am-i/</t>
  </si>
  <si>
    <t>I&amp;#8217;m A Top Influencer For The Open University! (Or Am I?)</t>
  </si>
  <si>
    <t>http://ukwebfocus.wordpress.com/2009/06/21/twitterers-subvert-daily-mails-racist-poll/</t>
  </si>
  <si>
    <t>Twitterers Subvert Daily Mail&amp;#8217;s Racist Poll</t>
  </si>
  <si>
    <t>http://ukwebfocus.wordpress.com/2009/06/18/respect-copyright-and-subvert-it/</t>
  </si>
  <si>
    <t>Respect Copyright (and Subvert It!)</t>
  </si>
  <si>
    <t>http://ukwebfocus.wordpress.com/2009/06/16/who-needs-social-networks-ive-got-opera-unite/</t>
  </si>
  <si>
    <t>Who Needs Social Networks? I&amp;#8217;ve Got Opera Unite</t>
  </si>
  <si>
    <t>Which Will Last Longer: Hero.ac.uk or Facebook?</t>
  </si>
  <si>
    <t>http://ukwebfocus.wordpress.com/2009/06/13/have-you-claimed-your-personal-and-institutional-facebook-vanity-url/</t>
  </si>
  <si>
    <t>Have You Claimed Your Personal And Institutional Facebook Vanity URL?</t>
  </si>
  <si>
    <t>http://ukwebfocus.wordpress.com/2009/06/12/firefoxcrashes-or-firefoxisfine/</t>
  </si>
  <si>
    <t>&amp;#8220;#firefoxcrashes or #firefoxisfine&amp;#8221;</t>
  </si>
  <si>
    <t>http://ukwebfocus.wordpress.com/2009/06/10/the-jisc-sis-landscape-study/</t>
  </si>
  <si>
    <t>The JISC SIS Landscape Study</t>
  </si>
  <si>
    <t>http://ukwebfocus.wordpress.com/2009/06/09/there-is-no-institutional-blueprint-for-web-2-0-so-lets-develop-one/</t>
  </si>
  <si>
    <t>There Is No Institutional Blueprint for Web 2.0 &amp;#8211; So Let&amp;#8217;s Develop One</t>
  </si>
  <si>
    <t>http://ukwebfocus.wordpress.com/2009/06/08/wholl-last-longer-gordon-or-google/</t>
  </si>
  <si>
    <t>Who&amp;#8217;ll Last Longer &amp;#8211; Gordon or Google?</t>
  </si>
  <si>
    <t>http://ukwebfocus.wordpress.com/2009/06/03/wanna-chat-with-me-on-cam/</t>
  </si>
  <si>
    <t>&amp;#8220;Wanna chat with me on cam?&amp;#8221;</t>
  </si>
  <si>
    <t>http://ukwebfocus.wordpress.com/2009/06/02/the-ethical-mobile-no-not-the-iphone/</t>
  </si>
  <si>
    <t>The Ethical Mobile? (No, not the iPhone!)</t>
  </si>
  <si>
    <t>Google Wave, HTML 5 and Browser Policies</t>
  </si>
  <si>
    <t>http://ukwebfocus.wordpress.com/2009/05/29/defend-this-tory-mp-yes-really/</t>
  </si>
  <si>
    <t>Defend this Tory MP (yes, really!)</t>
  </si>
  <si>
    <t>http://ukwebfocus.wordpress.com/2009/05/27/the-social-web-and-the-belbin-model/</t>
  </si>
  <si>
    <t>The Social Web and the Belbin Model</t>
  </si>
  <si>
    <t>Reflections on Use of Twitter at the #CILIP-CYMRU09 Conference</t>
  </si>
  <si>
    <t>http://ukwebfocus.wordpress.com/2009/05/19/you-care-about-innovation-then-tell-me-what-you-think-not-who-you-work-for/</t>
  </si>
  <si>
    <t>You Care About Innovation? Then Tell Me What You Think, Not Who You Work For!</t>
  </si>
  <si>
    <t>http://ukwebfocus.wordpress.com/2009/05/18/how-do-new-ideas-start-how-do-new-contacts-develop/</t>
  </si>
  <si>
    <t>How Do New Ideas Start? How Do New Contacts Develop?</t>
  </si>
  <si>
    <t>http://ukwebfocus.wordpress.com/2009/05/15/not-your-fathers-it-innovation/</t>
  </si>
  <si>
    <t>Not Your Father&amp;#8217;s IT Innovation!</t>
  </si>
  <si>
    <t>http://ukwebfocus.wordpress.com/2009/05/13/the-launch-of-the-clex09-report/</t>
  </si>
  <si>
    <t>The Launch of the CLEX09 Report</t>
  </si>
  <si>
    <t>&amp;#8220;Higher Education in a Web 2.0 World&amp;#8221; Report Published</t>
  </si>
  <si>
    <t>http://ukwebfocus.wordpress.com/2009/05/11/how-is-he-embracing-web-2-0-how-is-web-2-0-changing-he/</t>
  </si>
  <si>
    <t>How Is HE Embracing Web 2.0? How Is Web 2.0 Changing HE?</t>
  </si>
  <si>
    <t>http://ukwebfocus.wordpress.com/2009/05/10/reflections-on-elib-and-other-national-digital-library-programmes/</t>
  </si>
  <si>
    <t>Reflections on eLib and Other National Digital Library Programmes</t>
  </si>
  <si>
    <t>http://ukwebfocus.wordpress.com/2009/05/08/iwmw-2009-event-open-for-bookings/</t>
  </si>
  <si>
    <t>IWMW 2009 Event Open For Bookings</t>
  </si>
  <si>
    <t>http://ukwebfocus.wordpress.com/2009/05/07/the-good-practice-for-provision-of-apis-project/</t>
  </si>
  <si>
    <t>The &amp;#8220;Good Practice for Provision of APIs&amp;#8221; Project</t>
  </si>
  <si>
    <t>http://ukwebfocus.wordpress.com/2009/05/05/lessons-learnt-from-the-amplification-of-the-cilip2-event/</t>
  </si>
  <si>
    <t>Lessons Learnt from the Amplification of the CILIP2 Event</t>
  </si>
  <si>
    <t>http://ukwebfocus.wordpress.com/2009/04/30/cilip-more-popular-than-swine-flu/</t>
  </si>
  <si>
    <t>CILIP: More Popular Than Swine Flu!</t>
  </si>
  <si>
    <t>http://ukwebfocus.wordpress.com/2009/04/29/what-can-web-based-presentation-tools-offer/</t>
  </si>
  <si>
    <t>What Can Web-Based Presentation Tools Offer?</t>
  </si>
  <si>
    <t>http://ukwebfocus.wordpress.com/2009/04/28/critical-friends-and-friendly-critics/</t>
  </si>
  <si>
    <t>Critical Friends, Friendly Critics and Hostile Opponents</t>
  </si>
  <si>
    <t>http://ukwebfocus.wordpress.com/2009/04/24/sharing-the-rehearsal-of-my-talk-at-the-cilip-2-council-meeting/</t>
  </si>
  <si>
    <t>Sharing the Rehearsal of my Talk at the CILIP 2 Council Meeting</t>
  </si>
  <si>
    <t>http://ukwebfocus.wordpress.com/2009/04/22/cilip20-open-session-on-cilips-use-of-web-20/</t>
  </si>
  <si>
    <t>CILIP2.0 &amp;#8211; Open Session on CILIP&amp;#8217;s use of Web 2.0</t>
  </si>
  <si>
    <t>http://ukwebfocus.wordpress.com/2009/04/20/twitterfall-youre-my-wonder-wall/</t>
  </si>
  <si>
    <t>(TwitterFall) You&amp;#8217;re My Wonder Wall</t>
  </si>
  <si>
    <t>http://ukwebfocus.wordpress.com/2009/04/17/the-european-council-plans-an-accessible-information-society/</t>
  </si>
  <si>
    <t>The European Council Plans an Accessible Information Society</t>
  </si>
  <si>
    <t>http://ukwebfocus.wordpress.com/2009/04/16/further-developments-of-a-risks-and-opportunities-framework/</t>
  </si>
  <si>
    <t>Further Developments of a Risks and Opportunities Framework</t>
  </si>
  <si>
    <t>http://ukwebfocus.wordpress.com/2009/04/15/i-wont-be-censored/</t>
  </si>
  <si>
    <t>I Won&amp;#8217;t Be Censored!</t>
  </si>
  <si>
    <t>http://ukwebfocus.wordpress.com/2009/04/13/slideshare-im-now-flirting-with-slideboom/</t>
  </si>
  <si>
    <t>Slideshare? I&amp;#8217;m Now Flirting With Slideboom!</t>
  </si>
  <si>
    <t>http://ukwebfocus.wordpress.com/2009/04/10/how-many-publishers-does-it-take-to-change-a-light-bulb/</t>
  </si>
  <si>
    <t>How Many Publishers Does It Take To Change a Light Bulb?</t>
  </si>
  <si>
    <t>http://ukwebfocus.wordpress.com/2009/04/08/contrasting-visions-of-the-library-of-the-future/</t>
  </si>
  <si>
    <t>Contrasting Visions of the Library of the Future</t>
  </si>
  <si>
    <t>http://ukwebfocus.wordpress.com/2009/04/07/ask-a-librarian-no-thanks-ill-ask-the-world/</t>
  </si>
  <si>
    <t>Ask A Librarian? No Thanks, I&amp;#8217;ll Ask The World!</t>
  </si>
  <si>
    <t>http://ukwebfocus.wordpress.com/2009/04/06/must-institutional-repository-and-open-science-software-be-open-source/</t>
  </si>
  <si>
    <t>Must Institutional Repository and Open Science Software be Open Source?</t>
  </si>
  <si>
    <t>http://ukwebfocus.wordpress.com/2009/04/05/lessons-from-slidesharegate/</t>
  </si>
  <si>
    <t>Lessons From &amp;#8216;Slidesharegate&amp;#8217;</t>
  </si>
  <si>
    <t>http://ukwebfocus.wordpress.com/2009/04/02/have-slideshare-avoided-their-ratner-moment/</t>
  </si>
  <si>
    <t>Have Slideshare Avoided Their Ratner Moment?</t>
  </si>
  <si>
    <t>http://ukwebfocus.wordpress.com/2009/04/01/youre-a-slideshare-rockstar-not/</t>
  </si>
  <si>
    <t>&amp;#8220;You&amp;#8217;re a Slideshare Rockstar!&amp;#8221; &amp;#8211; Not!</t>
  </si>
  <si>
    <t>http://ukwebfocus.wordpress.com/2009/04/01/standards-are-for-catholics/</t>
  </si>
  <si>
    <t>Standards are for Catholics</t>
  </si>
  <si>
    <t>http://ukwebfocus.wordpress.com/2009/03/31/we-need-more-critical-friends/</t>
  </si>
  <si>
    <t>We Need More Critical Friends!</t>
  </si>
  <si>
    <t>http://ukwebfocus.wordpress.com/2009/03/27/pupils-to-study-twitter-and-blogs-in-primary-shake-up/</t>
  </si>
  <si>
    <t>Pupils to Study Twitter and Blogs in Primary Shake-up</t>
  </si>
  <si>
    <t>http://ukwebfocus.wordpress.com/2009/03/26/ukoln-and-the-fe-sector/</t>
  </si>
  <si>
    <t>UKOLN and the FE Sector</t>
  </si>
  <si>
    <t>http://ukwebfocus.wordpress.com/2009/03/25/blessed-are-the-software-developers/</t>
  </si>
  <si>
    <t>Blessed Are The Software Developers</t>
  </si>
  <si>
    <t>http://ukwebfocus.wordpress.com/2009/03/18/metrics-for-measuring-the-impact-of-blogs/</t>
  </si>
  <si>
    <t>Metrics For Measuring The Impact Of Blogs</t>
  </si>
  <si>
    <t>http://ukwebfocus.wordpress.com/2009/03/16/attention-services-unavailable/</t>
  </si>
  <si>
    <t>Attention &amp;#8211; Services Unavailable!</t>
  </si>
  <si>
    <t>http://ukwebfocus.wordpress.com/2009/03/11/guerilla-accessibility-researchers/</t>
  </si>
  <si>
    <t>Guerilla Accessibility Researchers</t>
  </si>
  <si>
    <t>http://ukwebfocus.wordpress.com/2009/03/09/from-archivus-coelacanth-to-archivus-sapiens/</t>
  </si>
  <si>
    <t>From &amp;#8216;Archivus Coelacanth&amp;#8217; to &amp;#8216;Archivus Sapiens&amp;#8217;</t>
  </si>
  <si>
    <t>http://ukwebfocus.wordpress.com/2009/03/06/the-long-tail-of-the-topless-swedish-model/</t>
  </si>
  <si>
    <t>The Long Tail of the Topless Swedish Model</t>
  </si>
  <si>
    <t>What Are the #jiscbid Evaluators Thinking?</t>
  </si>
  <si>
    <t>http://ukwebfocus.wordpress.com/2009/03/02/rethinking-web-accessibility-for-e-learning/</t>
  </si>
  <si>
    <t>Rethinking Web Accessibility for E-Learning</t>
  </si>
  <si>
    <t>http://ukwebfocus.wordpress.com/2009/03/01/entering-the-edu-blogger-2009-awards/</t>
  </si>
  <si>
    <t>Entering the Edu Blogger 2009 Awards</t>
  </si>
  <si>
    <t>http://ukwebfocus.wordpress.com/2009/02/27/revisiting-web-accessibility-metadata/</t>
  </si>
  <si>
    <t>Revisiting Web Accessibility Metadata</t>
  </si>
  <si>
    <t>http://ukwebfocus.wordpress.com/2009/02/26/impact-of-this-blog-on-my-publication-record/</t>
  </si>
  <si>
    <t>Impact Of This Blog On My Publication Record</t>
  </si>
  <si>
    <t>http://ukwebfocus.wordpress.com/2009/02/25/crowd-sourcing-ideas-for-iwmw-2009/</t>
  </si>
  <si>
    <t>Crowd-sourcing Ideas for IWMW 2009</t>
  </si>
  <si>
    <t>http://ukwebfocus.wordpress.com/2009/02/23/twitter-can-pimp-up-your-stuff-but-should-it/</t>
  </si>
  <si>
    <t>Twitter Can Pimp Up Your Stuff &amp;#8211; But Should It?</t>
  </si>
  <si>
    <t>http://ukwebfocus.wordpress.com/2009/02/20/slowly-one-by-one-the-stars-were-going-out/</t>
  </si>
  <si>
    <t>&amp;#8220;Slowly, One By One, The Stars Were Going Out&amp;#8221;</t>
  </si>
  <si>
    <t>http://ukwebfocus.wordpress.com/2009/02/18/my-thoughts-on-the-facebook-debate/</t>
  </si>
  <si>
    <t>My Thoughts On The Facebook Debate</t>
  </si>
  <si>
    <t>http://ukwebfocus.wordpress.com/2009/02/17/are-you-able/</t>
  </si>
  <si>
    <t>Are You Able?</t>
  </si>
  <si>
    <t>http://ukwebfocus.wordpress.com/2009/02/16/should-projects-be-required-to-have-blogs/</t>
  </si>
  <si>
    <t>Should Projects Be Required To Have Blogs?</t>
  </si>
  <si>
    <t>http://ukwebfocus.wordpress.com/2009/02/13/standards-are-like-sausages/</t>
  </si>
  <si>
    <t>&amp;#8220;Standards Are Like Sausages&amp;#8221;</t>
  </si>
  <si>
    <t>http://ukwebfocus.wordpress.com/2009/02/12/what-can-we-learn-from-the-eduweb-conference/</t>
  </si>
  <si>
    <t>What Can We Learn From The eduWeb Conference?</t>
  </si>
  <si>
    <t>http://ukwebfocus.wordpress.com/2009/02/09/is-the-uk-government-being-too-strict/</t>
  </si>
  <si>
    <t>Is The UK Government Being Too Strict?</t>
  </si>
  <si>
    <t>http://ukwebfocus.wordpress.com/2009/02/06/web-accessibility-framework-in-3-words/</t>
  </si>
  <si>
    <t>Web Accessibility Framework in 3 Words</t>
  </si>
  <si>
    <t>http://ukwebfocus.wordpress.com/2009/02/05/twitter-for-jisc-bid-writers-and-web-developers/</t>
  </si>
  <si>
    <t>Twitter For JISC Bid Writers And Web Developers</t>
  </si>
  <si>
    <t>http://ukwebfocus.wordpress.com/2009/02/04/the-launch-of-opus/</t>
  </si>
  <si>
    <t>The Launch of OPuS</t>
  </si>
  <si>
    <t>http://ukwebfocus.wordpress.com/2009/02/03/uksnow-and-the-mainstreaming-of-twitter/</t>
  </si>
  <si>
    <t>#uksnow and the Mainstreaming of Twitter</t>
  </si>
  <si>
    <t>http://ukwebfocus.wordpress.com/2009/02/01/google-breaks/</t>
  </si>
  <si>
    <t>Google Breaks!</t>
  </si>
  <si>
    <t>http://ukwebfocus.wordpress.com/2009/01/29/britain-faces-worst-year-since-1930s/</t>
  </si>
  <si>
    <t>&amp;#8220;Britain Faces Worst Year Since 1930s&amp;#8221;</t>
  </si>
  <si>
    <t>http://ukwebfocus.wordpress.com/2009/01/28/do-you-want-the-good-news-or-the-bad-news-about-jaiku/</t>
  </si>
  <si>
    <t>Do You Want The Good News Or The Bad News About Jaiku?</t>
  </si>
  <si>
    <t>http://ukwebfocus.wordpress.com/2009/01/27/from-web-accessibility-20-to-web-adaptability/</t>
  </si>
  <si>
    <t>From Web Accessibility 2.0 to Web Adaptability</t>
  </si>
  <si>
    <t>http://ukwebfocus.wordpress.com/2009/01/26/growing-blog/</t>
  </si>
  <si>
    <t>Growing Blog</t>
  </si>
  <si>
    <t>http://ukwebfocus.wordpress.com/2009/01/24/you-dont-blog-you-dont-tweet-next-applicant-please/</t>
  </si>
  <si>
    <t>You Don&amp;#8217;t Blog? You Don&amp;#8217;t Tweet? Next Applicant, Please!</t>
  </si>
  <si>
    <t>http://ukwebfocus.wordpress.com/2009/01/23/are-your-pdfs-conformant/</t>
  </si>
  <si>
    <t>Are Your PDFs Conformant?</t>
  </si>
  <si>
    <t>http://ukwebfocus.wordpress.com/2009/01/20/risk-management-the-jisc-infonet-perspective/</t>
  </si>
  <si>
    <t>Risk Management &amp;#8211; the JISC infoNET Perspective</t>
  </si>
  <si>
    <t>What Makes a Good API?</t>
  </si>
  <si>
    <t>http://ukwebfocus.wordpress.com/2009/01/18/500-posts-and-counting/</t>
  </si>
  <si>
    <t>500 Posts and Counting</t>
  </si>
  <si>
    <t>http://ukwebfocus.wordpress.com/2009/01/16/soa-is-dead/</t>
  </si>
  <si>
    <t>&amp;#8220;SOA Is Dead&amp;#8221;</t>
  </si>
  <si>
    <t>http://ukwebfocus.wordpress.com/2009/01/14/what-i-would-like-from-bs8878/</t>
  </si>
  <si>
    <t>What I Would Like From The BS8878 Accessibility Code of Practice</t>
  </si>
  <si>
    <t>A Framework For Making Use of Facebook</t>
  </si>
  <si>
    <t>http://ukwebfocus.wordpress.com/2009/01/12/what-is-a-web-site-2/</t>
  </si>
  <si>
    <t>What Is A Web Site?</t>
  </si>
  <si>
    <t>http://ukwebfocus.wordpress.com/2009/01/09/bs-8878-building-accessible-experiences-for-disabled-people/</t>
  </si>
  <si>
    <t>BS 8878: Building Accessible Experiences for Disabled People</t>
  </si>
  <si>
    <t>http://ukwebfocus.wordpress.com/2009/01/08/jisc-to-increase-ukoln-funding-significantly-from-2009/</t>
  </si>
  <si>
    <t>JISC to Increase UKOLN Funding Significantly from 2009</t>
  </si>
  <si>
    <t>http://ukwebfocus.wordpress.com/2009/01/07/remember-orkut/</t>
  </si>
  <si>
    <t>Remember Orkut?</t>
  </si>
  <si>
    <t>http://ukwebfocus.wordpress.com/2009/01/05/thoughts-on-erik-duvals-post-on-standards/</t>
  </si>
  <si>
    <t>Thoughts On Erik Duval&amp;#8217;s Post On Standards</t>
  </si>
  <si>
    <t>http://ukwebfocus.wordpress.com/2008/12/30/revisiting-web-server-usage-statistics/</t>
  </si>
  <si>
    <t>Revisiting Web Server Usage Statistics</t>
  </si>
  <si>
    <t>http://ukwebfocus.wordpress.com/2008/12/28/w3cs-financial-difficulties-affects-their-validators/</t>
  </si>
  <si>
    <t>W3C&amp;#8217;s Financial Difficulties Affects Their Validators</t>
  </si>
  <si>
    <t>http://ukwebfocus.wordpress.com/2008/12/25/facebook-saves-lives/</t>
  </si>
  <si>
    <t>Facebook Saves Lives</t>
  </si>
  <si>
    <t>http://ukwebfocus.wordpress.com/2008/12/24/14-uk-information-professionals-to-follow-on-twitter/</t>
  </si>
  <si>
    <t>14 UK Information Professionals to Follow on Twitter?</t>
  </si>
  <si>
    <t>http://ukwebfocus.wordpress.com/2008/12/22/just-what-is-a-walled-garden/</t>
  </si>
  <si>
    <t>Just What Is A &amp;#8220;Walled Garden&amp;#8221;?</t>
  </si>
  <si>
    <t>http://ukwebfocus.wordpress.com/2008/12/19/an-alternative-to-europeana/</t>
  </si>
  <si>
    <t>An Alternative to Europeana?</t>
  </si>
  <si>
    <t>http://ukwebfocus.wordpress.com/2008/12/17/dipity-breaks-and-is-then-fixed/</t>
  </si>
  <si>
    <t>Dipity Breaks &amp;#8211; And Is Then Fixed</t>
  </si>
  <si>
    <t>http://ukwebfocus.wordpress.com/2008/12/16/disappearing-resources-on-institutional-web-sites/</t>
  </si>
  <si>
    <t>Disappearing Resources On Institutional Web Sites</t>
  </si>
  <si>
    <t>http://ukwebfocus.wordpress.com/2008/12/15/why-im-a-fan-of-the-edublog-awards/</t>
  </si>
  <si>
    <t>Why I&amp;#8217;m A Fan Of The Edublog Awards</t>
  </si>
  <si>
    <t>http://ukwebfocus.wordpress.com/2008/12/14/pownce-its-about-the-community-stupid/</t>
  </si>
  <si>
    <t>Pownce? It&amp;#8217;s About The Community, Stupid!</t>
  </si>
  <si>
    <t>http://ukwebfocus.wordpress.com/2008/12/12/wcag-20-is-now-an-official-w3c-recommendation/</t>
  </si>
  <si>
    <t>WCAG 2.0 is Now An Official W3C Recommendation</t>
  </si>
  <si>
    <t>Butler Group Report on &amp;#8220;Enterprise Web 2.0: Building the next generation Workplace&amp;#8221;</t>
  </si>
  <si>
    <t>What Makes A Good API? Doing The Research Using Twitter</t>
  </si>
  <si>
    <t>http://ukwebfocus.wordpress.com/2008/12/08/designing-for-disability-seminar/</t>
  </si>
  <si>
    <t>Designing for Disability Seminar</t>
  </si>
  <si>
    <t>http://ukwebfocus.wordpress.com/2008/12/05/uk-web-focus-blog-nominated-for-edublog-award/</t>
  </si>
  <si>
    <t>UK Web Focus Blog Nominated For Edublog Award</t>
  </si>
  <si>
    <t>http://ukwebfocus.wordpress.com/2008/12/04/pinky-and-perky-and-topless-model-caught-in-use-as-learning-object/</t>
  </si>
  <si>
    <t>Pinky and Perky and Swedish Topless Model Caught in Use as Learning Objects</t>
  </si>
  <si>
    <t>http://ukwebfocus.wordpress.com/2008/12/02/realising-the-potential-of-web-20/</t>
  </si>
  <si>
    <t>Realising The Potential of Web 2.0</t>
  </si>
  <si>
    <t>http://ukwebfocus.wordpress.com/2008/12/01/a-year-in-the-life-of-iwrs-information-professional-of-the-year/</t>
  </si>
  <si>
    <t>A Year In The Life of IWR&amp;#8217;s Information Professional Of The Year</t>
  </si>
  <si>
    <t>http://ukwebfocus.wordpress.com/2008/11/30/edupunk-begets-eduprog-at-cetis-2008-conference/</t>
  </si>
  <si>
    <t>Edupunk begets Eduprog at CETIS 2008 Conference</t>
  </si>
  <si>
    <t>http://ukwebfocus.wordpress.com/2008/11/28/ssh-whisper-it-but-librarians-are-twittering/</t>
  </si>
  <si>
    <t>Ssh &amp;#8211; Whisper It But Librarians Are Twittering!</t>
  </si>
  <si>
    <t>http://ukwebfocus.wordpress.com/2008/11/26/copac-developers-get-blogs/</t>
  </si>
  <si>
    <t>COPAC Developers Get Blogs</t>
  </si>
  <si>
    <t>http://ukwebfocus.wordpress.com/2008/11/25/lies-dammed-lies-blog-statistics-and-unexpected-spikes/</t>
  </si>
  <si>
    <t>Lies, Dammed Lies, Blog Statistics and Unexpected Spikes</t>
  </si>
  <si>
    <t>http://ukwebfocus.wordpress.com/2008/11/24/you-talk-at-conferences-that-must-be-scary/</t>
  </si>
  <si>
    <t>You Talk At Conferences? That Must Be Scary!</t>
  </si>
  <si>
    <t>http://ukwebfocus.wordpress.com/2008/11/20/differences-between-the-wai-standards-developer-and-user-perspectives/</t>
  </si>
  <si>
    <t>Differences Between the WAI Standards Developer and User Perspectives</t>
  </si>
  <si>
    <t>http://ukwebfocus.wordpress.com/2008/11/19/joining-the-ipod-touch-generation/</t>
  </si>
  <si>
    <t>Joining The iPod Touch Generation</t>
  </si>
  <si>
    <t>http://ukwebfocus.wordpress.com/2008/11/18/why-did-smil-and-svg-fail/</t>
  </si>
  <si>
    <t>Why Did SMIL and SVG Fail?</t>
  </si>
  <si>
    <t>http://ukwebfocus.wordpress.com/2008/11/17/twitter-for-finding-out-what-theyre-saying-about-you/</t>
  </si>
  <si>
    <t>Twitter For Finding Out What They&amp;#8217;re Saying About You</t>
  </si>
  <si>
    <t>http://ukwebfocus.wordpress.com/2008/11/14/what-should-be-out-there-in-the-cloud/</t>
  </si>
  <si>
    <t>What Should Be Out There, In The Cloud Perhaps ?</t>
  </si>
  <si>
    <t>http://ukwebfocus.wordpress.com/2008/11/12/materials-for-blogging-and-web-20-workshops/</t>
  </si>
  <si>
    <t>Materials For Blogging and Web 2.0 Workshops For Heritage Organisations</t>
  </si>
  <si>
    <t>http://ukwebfocus.wordpress.com/2008/11/11/let-blog-readers-respond/</t>
  </si>
  <si>
    <t>Let Blog Readers Respond</t>
  </si>
  <si>
    <t>http://ukwebfocus.wordpress.com/2008/11/10/twitter-analogy-tweets-missing/</t>
  </si>
  <si>
    <t>Twitter Analogy Tweets Missing</t>
  </si>
  <si>
    <t>http://ukwebfocus.wordpress.com/2008/11/07/guest-post-web-20-at-the-national-library-of-wales/</t>
  </si>
  <si>
    <t>Guest Post: Web 2.0 At The National Library of Wales</t>
  </si>
  <si>
    <t>http://ukwebfocus.wordpress.com/2008/11/06/openness-in-he-but-not-elsewhere/</t>
  </si>
  <si>
    <t>Openness In HE, But Not Elsewhere</t>
  </si>
  <si>
    <t>http://ukwebfocus.wordpress.com/2008/11/05/a-shared-digital-water-cooler-moment/</t>
  </si>
  <si>
    <t>A Shared Digital Water Cooler Moment</t>
  </si>
  <si>
    <t>http://ukwebfocus.wordpress.com/2008/11/03/clogging-chris-gets-blogs/</t>
  </si>
  <si>
    <t>Clogging Chris Gets Blogs</t>
  </si>
  <si>
    <t>http://ukwebfocus.wordpress.com/2008/11/02/blessed-are-the-pithy/</t>
  </si>
  <si>
    <t>Blessed Are The Pithy</t>
  </si>
  <si>
    <t>http://ukwebfocus.wordpress.com/2008/10/31/the-second-anniversary-of-the-uk-web-focus-blog/</t>
  </si>
  <si>
    <t>The Second Anniversary of the UK Web Focus Blog</t>
  </si>
  <si>
    <t>http://ukwebfocus.wordpress.com/2008/10/27/no-you-dont-need-to-blog-tweet/</t>
  </si>
  <si>
    <t>No, You Don&amp;#8217;t Need to Blog, Tweet, &amp;#8230;</t>
  </si>
  <si>
    <t>http://ukwebfocus.wordpress.com/2008/10/23/no-risk-no-innovation/</t>
  </si>
  <si>
    <t>No Risk&amp;#8230;. No Innovation&amp;#8230;</t>
  </si>
  <si>
    <t>http://ukwebfocus.wordpress.com/2008/10/21/getting-twitter/</t>
  </si>
  <si>
    <t>Getting Twitter</t>
  </si>
  <si>
    <t>http://ukwebfocus.wordpress.com/2008/10/20/who-is-suffering-in-the-economic-downturn/</t>
  </si>
  <si>
    <t>Who Is Suffering In The Economic Downturn?</t>
  </si>
  <si>
    <t>http://ukwebfocus.wordpress.com/2008/10/16/the-long-tail-of-pinky-and-perky/</t>
  </si>
  <si>
    <t>The Long Tail of Pinky and Perky</t>
  </si>
  <si>
    <t>http://ukwebfocus.wordpress.com/2008/10/15/what-is-the-evidence-suggesting-about-facebook/</t>
  </si>
  <si>
    <t>What is the Evidence Suggesting About Facebook?</t>
  </si>
  <si>
    <t>http://ukwebfocus.wordpress.com/2008/10/14/the-social-aspect-of-resource-discovery/</t>
  </si>
  <si>
    <t>The Social Aspect Of Resource Discovery</t>
  </si>
  <si>
    <t>http://ukwebfocus.wordpress.com/2008/10/13/library-20-balancing-the-risks-and-benefits-to-maximise-the-dividends/</t>
  </si>
  <si>
    <t>Library 2.0: Balancing the Risks and Benefits to Maximise the Dividends</t>
  </si>
  <si>
    <t>http://ukwebfocus.wordpress.com/2008/10/10/experiments-with-video-blogging/</t>
  </si>
  <si>
    <t>Experiments With Video Blogging To Support Presentations</t>
  </si>
  <si>
    <t>http://ukwebfocus.wordpress.com/2008/10/08/videoing-talks-as-a-means-of-providing-equivalent-experiences/</t>
  </si>
  <si>
    <t>Videoing Talks As A Means Of Providing Equivalent Experiences</t>
  </si>
  <si>
    <t>http://ukwebfocus.wordpress.com/2008/10/07/directory-of-e-learning-professionals-on-twitter/</t>
  </si>
  <si>
    <t>&amp;#8220;Directory of (E-)Learning Professionals on Twitter&amp;#8221;</t>
  </si>
  <si>
    <t>http://ukwebfocus.wordpress.com/2008/10/06/on-the-fly-professional-development-and-learning/</t>
  </si>
  <si>
    <t>On-The-Fly Professional Development And Learning</t>
  </si>
  <si>
    <t>http://ukwebfocus.wordpress.com/2008/10/03/the-wow-factor-the-openness-the-developers-environment/</t>
  </si>
  <si>
    <t>The Wow Factor, The Openness, The Developers Environment, &amp;#8230;</t>
  </si>
  <si>
    <t>http://ukwebfocus.wordpress.com/2008/10/02/ipres2008-preservation-conference-gets-featured-in-the-guardian/</t>
  </si>
  <si>
    <t>iPres2008 Preservation Conference Gets Featured In The Guardian</t>
  </si>
  <si>
    <t>http://ukwebfocus.wordpress.com/2008/10/01/library-20-at-the-university-of-wolverhampton/</t>
  </si>
  <si>
    <t>Library 2.0 at the University of Wolverhampton</t>
  </si>
  <si>
    <t>http://ukwebfocus.wordpress.com/2008/09/29/institutional-repositories-and-the-costs-of-doing-it-right/</t>
  </si>
  <si>
    <t>Institutional Repositories and the Costs Of Doing It Right</t>
  </si>
  <si>
    <t>http://ukwebfocus.wordpress.com/2008/09/26/launch-of-ukolns-resources-for-the-culture-heritage-sector/</t>
  </si>
  <si>
    <t>Launch of UKOLN&amp;#8217;s Resources for the Culture Heritage Sector</t>
  </si>
  <si>
    <t>http://ukwebfocus.wordpress.com/2008/09/25/googles-g1-phone/</t>
  </si>
  <si>
    <t>Google&amp;#8217;s G1 Phone: &amp;#8220;Innovation For Tech Heads&amp;#8221;</t>
  </si>
  <si>
    <t>http://ukwebfocus.wordpress.com/2008/09/24/web-20-in-troubled-economic-times/</t>
  </si>
  <si>
    <t>Web 2.0 In Troubled Economic Times</t>
  </si>
  <si>
    <t>http://ukwebfocus.wordpress.com/2008/09/22/what-can-web-20-offer-to-the-iamic-community/</t>
  </si>
  <si>
    <t>What Can Web 2.0 Offer To The IAMIC Community?</t>
  </si>
  <si>
    <t>http://ukwebfocus.wordpress.com/2008/09/19/web-accessibility-30/</t>
  </si>
  <si>
    <t>Web Accessibility 3.0</t>
  </si>
  <si>
    <t>http://ukwebfocus.wordpress.com/2008/09/16/killed-by-complexity/</t>
  </si>
  <si>
    <t>Killed By Complexity</t>
  </si>
  <si>
    <t>http://ukwebfocus.wordpress.com/2008/09/14/serious-thinking-at-bathcamp08/</t>
  </si>
  <si>
    <t>Serious Thinking at Bathcamp08</t>
  </si>
  <si>
    <t>http://ukwebfocus.wordpress.com/2008/09/10/on-the-videos-from-the-repository-fringe-2008/</t>
  </si>
  <si>
    <t>On the Videos from the Repository Fringe 2008</t>
  </si>
  <si>
    <t>http://ukwebfocus.wordpress.com/2008/09/09/are-institutional-portals-and-vles-really-creepy-treehouses/</t>
  </si>
  <si>
    <t>Are Institutional Portals and VLEs Really &amp;#8220;Creepy Treehouses&amp;#8221;?</t>
  </si>
  <si>
    <t>http://ukwebfocus.wordpress.com/2008/09/08/on-the-demise-of-the-free-twitter-sms-service/</t>
  </si>
  <si>
    <t>On the Demise of the Free Twitter SMS Service</t>
  </si>
  <si>
    <t>http://ukwebfocus.wordpress.com/2008/09/06/100000-views/</t>
  </si>
  <si>
    <t>100,000 Views</t>
  </si>
  <si>
    <t>http://ukwebfocus.wordpress.com/2008/09/05/the-george-bush-and-microsoft-parallels/</t>
  </si>
  <si>
    <t>The George Bush and Microsoft Parallels</t>
  </si>
  <si>
    <t>http://ukwebfocus.wordpress.com/2008/09/04/open-standards-and-the-jisc-ie/</t>
  </si>
  <si>
    <t>Open Standards and the JISC IE</t>
  </si>
  <si>
    <t>http://ukwebfocus.wordpress.com/2008/09/02/over-ten-years-of-accessibility-work/</t>
  </si>
  <si>
    <t>Over Ten Years Of Accessibility Work</t>
  </si>
  <si>
    <t>http://ukwebfocus.wordpress.com/2008/09/01/guest-post-you%e2%80%99ve-got-a-friend/</t>
  </si>
  <si>
    <t>Guest Post: Youâ€™ve Got A Friend</t>
  </si>
  <si>
    <t>http://ukwebfocus.wordpress.com/2008/08/31/blog-day-2008/</t>
  </si>
  <si>
    <t>Blog Day 2008</t>
  </si>
  <si>
    <t>http://ukwebfocus.wordpress.com/2008/08/29/the-final-jisc-powr-workshop/</t>
  </si>
  <si>
    <t>The Final JISC PoWR Workshop</t>
  </si>
  <si>
    <t>http://ukwebfocus.wordpress.com/2008/08/28/defining-an-amplified-conference/</t>
  </si>
  <si>
    <t>Defining An &amp;#8220;Amplified Conference&amp;#8221;</t>
  </si>
  <si>
    <t>http://ukwebfocus.wordpress.com/2008/08/27/mybristol-toolbar/</t>
  </si>
  <si>
    <t>MyBristol Toolbar</t>
  </si>
  <si>
    <t>http://ukwebfocus.wordpress.com/2008/08/25/squirl-when-web-20-services-break/</t>
  </si>
  <si>
    <t>Squirl: When Web 2.0 Services Break</t>
  </si>
  <si>
    <t>http://ukwebfocus.wordpress.com/2008/08/22/what-is-jisc/</t>
  </si>
  <si>
    <t>What Is JISC?</t>
  </si>
  <si>
    <t>http://ukwebfocus.wordpress.com/2008/08/21/the-ili-tenth-anniversary/</t>
  </si>
  <si>
    <t>The ILI Tenth Anniversary</t>
  </si>
  <si>
    <t>http://ukwebfocus.wordpress.com/2008/08/18/the-markmail-service/</t>
  </si>
  <si>
    <t>The Markmail Service</t>
  </si>
  <si>
    <t>http://ukwebfocus.wordpress.com/2008/08/15/fahrenheit-451/</t>
  </si>
  <si>
    <t>Fahrenheit 451</t>
  </si>
  <si>
    <t>http://ukwebfocus.wordpress.com/2008/08/14/usage-statistics-for-the-iwmw-2008-live-video-stream/</t>
  </si>
  <si>
    <t>Usage Statistics for the IWMW 2008 Live Video Stream</t>
  </si>
  <si>
    <t>http://ukwebfocus.wordpress.com/2008/08/13/revisiting-development-of-facebook-applications/</t>
  </si>
  <si>
    <t>Revisiting Development Of Facebook Applications</t>
  </si>
  <si>
    <t>http://ukwebfocus.wordpress.com/2008/08/11/edina-and-web-20/</t>
  </si>
  <si>
    <t>EDINA And Web 2.0</t>
  </si>
  <si>
    <t>http://ukwebfocus.wordpress.com/2008/08/08/citizen-20/</t>
  </si>
  <si>
    <t>Citizen 2.0, Strike 2.0, David Cameron 2.0 and Coldplay 2.0</t>
  </si>
  <si>
    <t>http://ukwebfocus.wordpress.com/2008/08/07/iwmw-2008-bar-camps/</t>
  </si>
  <si>
    <t>IWMW 2008 Bar Camps</t>
  </si>
  <si>
    <t>http://ukwebfocus.wordpress.com/2008/08/05/the-chat-infrastructure-at-iwmw-2008/</t>
  </si>
  <si>
    <t>The &amp;#8216;Chat&amp;#8217; Infrastructure At IWMW 2008</t>
  </si>
  <si>
    <t>http://ukwebfocus.wordpress.com/2008/08/04/why-dont-members-of-institutional-web-teams-blog-more/</t>
  </si>
  <si>
    <t>Why Don&amp;#8217;t Members of Institutional Web Teams Blog More?</t>
  </si>
  <si>
    <t>http://ukwebfocus.wordpress.com/2008/07/31/popular-iwmw2008-presentations/</t>
  </si>
  <si>
    <t>Popular IWMW 2008 Presentations</t>
  </si>
  <si>
    <t>Use of Twitter to Support IWMW Events</t>
  </si>
  <si>
    <t>http://ukwebfocus.wordpress.com/2008/07/29/social-networks-can-be-just-for-christmas/</t>
  </si>
  <si>
    <t>Social Networks Can Be Just For Christmas</t>
  </si>
  <si>
    <t>http://ukwebfocus.wordpress.com/2008/07/28/iwmw-2008-innovation-competition/</t>
  </si>
  <si>
    <t>IWMW 2008 Innovation Competition</t>
  </si>
  <si>
    <t>http://ukwebfocus.wordpress.com/2008/07/27/would-you-like-to-contribute-to-a-paper-on-library-20/</t>
  </si>
  <si>
    <t>Would You Like To Contribute To A Paper On Library 2.0?</t>
  </si>
  <si>
    <t>http://ukwebfocus.wordpress.com/2008/07/25/ewan-mcintoshs-talk-at-iwmw-2008/</t>
  </si>
  <si>
    <t>Ewan Mcintosh&amp;#8217;s Talk At IWMW 2008</t>
  </si>
  <si>
    <t>http://ukwebfocus.wordpress.com/2008/07/24/slideshare-why-dont-we-video-our-talks/</t>
  </si>
  <si>
    <t>Slideshare? Why Don&amp;#8217;t We Video Our Talks?</t>
  </si>
  <si>
    <t>http://ukwebfocus.wordpress.com/2008/07/21/international-study-of-the-use-of-web-20-technologies/</t>
  </si>
  <si>
    <t>International study of the use of Web 2.0 technologies</t>
  </si>
  <si>
    <t>http://ukwebfocus.wordpress.com/2008/07/20/innovate-innovate-innovate/</t>
  </si>
  <si>
    <t>Innovate, Innovate, Innovate</t>
  </si>
  <si>
    <t>http://ukwebfocus.wordpress.com/2008/07/18/institutional-use-of-ning/</t>
  </si>
  <si>
    <t>Institutional Use of Ning</t>
  </si>
  <si>
    <t>http://ukwebfocus.wordpress.com/2008/07/15/using-searchcube/</t>
  </si>
  <si>
    <t>Using Searchcube</t>
  </si>
  <si>
    <t>Nudge: Improving Decisions About RSS Usage</t>
  </si>
  <si>
    <t>http://ukwebfocus.wordpress.com/2008/07/11/web-accessibility-and-information-literacy-books/</t>
  </si>
  <si>
    <t>Web Accessibility and Information Literacy Books</t>
  </si>
  <si>
    <t>http://ukwebfocus.wordpress.com/2008/07/10/fragmentation-ghettoisation-and-polarisation-or-diversification/</t>
  </si>
  <si>
    <t>Fragmentation, Ghettoisation and Polarisation or Diversification?</t>
  </si>
  <si>
    <t>http://ukwebfocus.wordpress.com/2008/07/09/how-the-google-generation-thinks-differently/</t>
  </si>
  <si>
    <t>&amp;#8220;How the Google generation thinks differently&amp;#8221;</t>
  </si>
  <si>
    <t>http://ukwebfocus.wordpress.com/2008/07/08/dipity-timeline-of-iwmw-events/</t>
  </si>
  <si>
    <t>Dipity Timeline Of IWMW Events</t>
  </si>
  <si>
    <t>http://ukwebfocus.wordpress.com/2008/07/07/experiments-with-seesmic/</t>
  </si>
  <si>
    <t>Experiments With Seesmic</t>
  </si>
  <si>
    <t>The Open University&amp;#8217;s Portfolio Of Web 2.0 Services</t>
  </si>
  <si>
    <t>http://ukwebfocus.wordpress.com/2008/07/02/wordpress-has-gears-and-my-glass-is-half-full/</t>
  </si>
  <si>
    <t>WordPress has Gears (and my Glass is Half Full)</t>
  </si>
  <si>
    <t>http://ukwebfocus.wordpress.com/2008/07/02/uk-web-focus-blog-shortlisted-for-web-20-and-business-blogs-award/</t>
  </si>
  <si>
    <t>UK Web Focus Blog Shortlisted for Web 2.0 and Business Blogs Award</t>
  </si>
  <si>
    <t>http://ukwebfocus.wordpress.com/2008/07/01/we-can-be-right-and-wrong/</t>
  </si>
  <si>
    <t>We Can Be Right And Wrong!</t>
  </si>
  <si>
    <t>http://ukwebfocus.wordpress.com/2008/06/30/the-mashed-museum-event/</t>
  </si>
  <si>
    <t>The Mashed Museum Event</t>
  </si>
  <si>
    <t>http://ukwebfocus.wordpress.com/2008/06/27/come-into-my-twitterverse/</t>
  </si>
  <si>
    <t>Come Into My Twitterverse</t>
  </si>
  <si>
    <t>http://ukwebfocus.wordpress.com/2008/06/26/when-w3c-web-pages-break/</t>
  </si>
  <si>
    <t>When W3C Web Pages Break</t>
  </si>
  <si>
    <t>http://ukwebfocus.wordpress.com/2008/06/25/government-web-sites-must-be-wcag-aa-compliant/</t>
  </si>
  <si>
    <t>Government Web Sites MUST Be WCAG AA Compliant!</t>
  </si>
  <si>
    <t>http://ukwebfocus.wordpress.com/2008/06/23/what-if-were-right/</t>
  </si>
  <si>
    <t>What If We&amp;#8217;re Right?</t>
  </si>
  <si>
    <t>http://ukwebfocus.wordpress.com/2008/06/20/rss-training-for-remote-workers-and-remote-users/</t>
  </si>
  <si>
    <t>RSS Training For Remote Workers (And Remote Users)</t>
  </si>
  <si>
    <t>http://ukwebfocus.wordpress.com/2008/06/18/how-plenary-speakers-are-maximising-their-impact/</t>
  </si>
  <si>
    <t>How Plenary Speakers Are Maximising Their Impact</t>
  </si>
  <si>
    <t>http://ukwebfocus.wordpress.com/2008/06/17/places-still-available-on-preservation-of-web-resources-workshop/</t>
  </si>
  <si>
    <t>Places Still Available on &amp;#8220;Preservation of Web Resources&amp;#8221; Workshop</t>
  </si>
  <si>
    <t>http://ukwebfocus.wordpress.com/2008/06/16/revisiting-uk-university-pages-on-facebook/</t>
  </si>
  <si>
    <t>Revisiting UK University Pages On Facebook</t>
  </si>
  <si>
    <t>http://ukwebfocus.wordpress.com/2008/06/13/the-searchme-visual-service/</t>
  </si>
  <si>
    <t>The SearchMe Visual Service</t>
  </si>
  <si>
    <t>http://ukwebfocus.wordpress.com/2008/06/12/rss-for-events/</t>
  </si>
  <si>
    <t>RSS For Events</t>
  </si>
  <si>
    <t>http://ukwebfocus.wordpress.com/2008/06/10/whois-and-iafa-templates/</t>
  </si>
  <si>
    <t>whois++ and IAFA templates</t>
  </si>
  <si>
    <t>http://ukwebfocus.wordpress.com/2008/06/09/anarchy-in-the-uk/</t>
  </si>
  <si>
    <t>Anarchy In The UK</t>
  </si>
  <si>
    <t>http://ukwebfocus.wordpress.com/2008/06/08/a-quarter-of-a-million-and-counting/</t>
  </si>
  <si>
    <t>A Quarter of a Million and Counting</t>
  </si>
  <si>
    <t>http://ukwebfocus.wordpress.com/2008/06/06/revisiting-isoton/</t>
  </si>
  <si>
    <t>Revisiting iSoton</t>
  </si>
  <si>
    <t>http://ukwebfocus.wordpress.com/2008/06/04/preservation-of-web-resources-making-a-start/</t>
  </si>
  <si>
    <t>Preservation of Web Resources: Making a Start</t>
  </si>
  <si>
    <t>http://ukwebfocus.wordpress.com/2008/06/03/innovation-competition-at-iwmw-2008/</t>
  </si>
  <si>
    <t>Innovation Competition at IWMW 2008</t>
  </si>
  <si>
    <t>http://ukwebfocus.wordpress.com/2008/06/02/can-you-be-sued-for-not-upgrading-your-browsers/</t>
  </si>
  <si>
    <t>Can You Be Sued For Not Upgrading Your Browsers?</t>
  </si>
  <si>
    <t>http://ukwebfocus.wordpress.com/2008/05/30/from-disruptive-to-innovative-technologies/</t>
  </si>
  <si>
    <t>From Disruptive To Innovative Technologies</t>
  </si>
  <si>
    <t>http://ukwebfocus.wordpress.com/2008/05/28/iwmw-and-innovation/</t>
  </si>
  <si>
    <t>IWMW and Innovation</t>
  </si>
  <si>
    <t>http://ukwebfocus.wordpress.com/2008/05/27/george-bush-is-president-and-microsofts-office-open-xml-format-is-an-iso-standard/</t>
  </si>
  <si>
    <t>George Bush IS President And Microsoft&amp;#8217;s Office Open XML Format IS An ISO Standard</t>
  </si>
  <si>
    <t>http://ukwebfocus.wordpress.com/2008/05/23/rss-for-your-project-web-site/</t>
  </si>
  <si>
    <t>RSS For Your Project Web Site</t>
  </si>
  <si>
    <t>http://ukwebfocus.wordpress.com/2008/05/21/preserving-the-past-can-help-the-future/</t>
  </si>
  <si>
    <t>Preserving The Past Can Help The Future</t>
  </si>
  <si>
    <t>http://ukwebfocus.wordpress.com/2008/05/19/data-portability-battles-go-beyond-the-individual-and-the-large-corporations/</t>
  </si>
  <si>
    <t>Data Portability Battles Go Beyond The Individual And The Large Corporations</t>
  </si>
  <si>
    <t>http://ukwebfocus.wordpress.com/2008/05/16/sites-which-rip-off-marketing-videos/</t>
  </si>
  <si>
    <t>Sites Which &amp;#8216;Rip Off&amp;#8217; Marketing Videos</t>
  </si>
  <si>
    <t>http://ukwebfocus.wordpress.com/2008/05/15/iwmw-2008-now-open-for-bookings/</t>
  </si>
  <si>
    <t>IWMW 2008 Now Open For Bookings</t>
  </si>
  <si>
    <t>http://ukwebfocus.wordpress.com/2008/05/12/how-rude-use-of-wifi-networks-at-conferences/</t>
  </si>
  <si>
    <t>How Rude! Use Of WiFi Networks At Conferences</t>
  </si>
  <si>
    <t>http://ukwebfocus.wordpress.com/2008/05/09/twitter-saves-lives-the-backlash-must-be-due/</t>
  </si>
  <si>
    <t>Twitter Saves Lives! The Backlash Must be Due</t>
  </si>
  <si>
    <t>http://ukwebfocus.wordpress.com/2008/05/08/even-if-were-wrong-were-right/</t>
  </si>
  <si>
    <t>&amp;#8220;Even If We&amp;#8217;re Wrong, We&amp;#8217;re Right&amp;#8221;</t>
  </si>
  <si>
    <t>http://ukwebfocus.wordpress.com/2008/05/05/how-blogs-can-help-museums-to-engage-with-their-users/</t>
  </si>
  <si>
    <t>How Blogs Can Help Museums To Engage With Their Users</t>
  </si>
  <si>
    <t>http://ukwebfocus.wordpress.com/2008/05/02/a-wonderful-discovery/</t>
  </si>
  <si>
    <t>A Wonderful Discovery</t>
  </si>
  <si>
    <t>http://ukwebfocus.wordpress.com/2008/05/01/is-accessibility-20-becoming-mainstream/</t>
  </si>
  <si>
    <t>Is Accessibility 2.0 Becoming Mainstream?</t>
  </si>
  <si>
    <t>http://ukwebfocus.wordpress.com/2008/04/25/the-rise-and-fall-of-apache/</t>
  </si>
  <si>
    <t>The Rise and Fall of Apache?</t>
  </si>
  <si>
    <t>http://ukwebfocus.wordpress.com/2008/04/23/one-world-one-web-but-great-diversity/</t>
  </si>
  <si>
    <t>One World, One Web &amp;#8230; But Great Diversity</t>
  </si>
  <si>
    <t>http://ukwebfocus.wordpress.com/2008/04/22/the-guardians-libraries-of-the-future-supplement/</t>
  </si>
  <si>
    <t>The Guardian&amp;#8217;s &amp;#8220;Libraries of the Future&amp;#8221; Supplement</t>
  </si>
  <si>
    <t>http://ukwebfocus.wordpress.com/2008/04/21/why-dont-we-leave-search-to-google/</t>
  </si>
  <si>
    <t>Should We &amp;#8220;Leave Search To Google?&amp;#8221;</t>
  </si>
  <si>
    <t>http://ukwebfocus.wordpress.com/2008/04/17/twitter-its-an-interactive-business-card/</t>
  </si>
  <si>
    <t>Twitter? It&amp;#8217;s An Interactive Business Card</t>
  </si>
  <si>
    <t>http://ukwebfocus.wordpress.com/2008/04/15/facebook-or-twitter-or-facebook-and-twitter/</t>
  </si>
  <si>
    <t>Facebook Or Twitter  &amp;#8211; Or Facebook And Twitter</t>
  </si>
  <si>
    <t>http://ukwebfocus.wordpress.com/2008/04/14/the-search-session-at-mw-2008/</t>
  </si>
  <si>
    <t>The Search Session At MW 2008</t>
  </si>
  <si>
    <t>http://ukwebfocus.wordpress.com/2008/04/12/reflecting-on-openness-and-the-semantic-web/</t>
  </si>
  <si>
    <t>Reflecting On Openness and the Semantic Web</t>
  </si>
  <si>
    <t>http://ukwebfocus.wordpress.com/2008/04/09/what-does-openness-mean-to-your-community/</t>
  </si>
  <si>
    <t>What Does Openness Mean To Your Community?</t>
  </si>
  <si>
    <t>http://ukwebfocus.wordpress.com/2008/04/08/micro-blogging-at-events/</t>
  </si>
  <si>
    <t>Micro-blogging At Events</t>
  </si>
  <si>
    <t>http://ukwebfocus.wordpress.com/2008/04/07/ukoln-30th-anniversary-celebrations/</t>
  </si>
  <si>
    <t>UKOLN 30th Anniversary Celebrations</t>
  </si>
  <si>
    <t>http://ukwebfocus.wordpress.com/2008/04/07/museums-and-the-web-2008-conference/</t>
  </si>
  <si>
    <t>Museums and the Web 2008 Conference</t>
  </si>
  <si>
    <t>http://ukwebfocus.wordpress.com/2008/04/04/news-quiz/</t>
  </si>
  <si>
    <t>Have I Got News For You</t>
  </si>
  <si>
    <t>http://ukwebfocus.wordpress.com/2008/04/03/iwr-information-professional-of-the-year-2007-article-in-panlibus/</t>
  </si>
  <si>
    <t>IWR Information Professional of The Year 2007 Article in Panlibus</t>
  </si>
  <si>
    <t>http://ukwebfocus.wordpress.com/2008/04/02/are-social-networks-accessible/</t>
  </si>
  <si>
    <t>Are Social Networks Accessible?</t>
  </si>
  <si>
    <t>http://ukwebfocus.wordpress.com/2008/03/31/disappearing-public-sector-web-sites/</t>
  </si>
  <si>
    <t>Disappearing Public Sector Web Sites</t>
  </si>
  <si>
    <t>http://ukwebfocus.wordpress.com/2008/03/28/come-into-my-world/</t>
  </si>
  <si>
    <t>Come Into My World</t>
  </si>
  <si>
    <t>http://ukwebfocus.wordpress.com/2008/03/25/its-not-new-labour-vs-old-labour-its-catero-and-citero/</t>
  </si>
  <si>
    <t>It&amp;#8217;s Not New Labour vs Old Labour, It&amp;#8217;s Cato And Cicero (typos fixed)</t>
  </si>
  <si>
    <t>http://ukwebfocus.wordpress.com/2008/03/23/how-i-inadvertently-helped-a-microsoft-patent-claim/</t>
  </si>
  <si>
    <t>How I (Inadvertently) Helped A Microsoft Patent Claim</t>
  </si>
  <si>
    <t>http://ukwebfocus.wordpress.com/2008/03/21/ple-10-and-ple-20/</t>
  </si>
  <si>
    <t>PLE 1.0 and PLE 2.0</t>
  </si>
  <si>
    <t>http://ukwebfocus.wordpress.com/2008/03/18/ndap-2008-conference/</t>
  </si>
  <si>
    <t>NDAP 2008 Conference</t>
  </si>
  <si>
    <t>http://ukwebfocus.wordpress.com/2008/03/17/revisiting-web-usage-metrics/</t>
  </si>
  <si>
    <t>Revisiting Web Usage Metrics</t>
  </si>
  <si>
    <t>http://ukwebfocus.wordpress.com/2008/03/14/final-score-250-to-3-victory-for-it-services-20/</t>
  </si>
  <si>
    <t>Final Score: 250 to 3 Victory for IT Services 2.0!</t>
  </si>
  <si>
    <t>http://ukwebfocus.wordpress.com/2008/03/12/the-uk-government-and-web-metrics/</t>
  </si>
  <si>
    <t>The UK Government and Web Metrics</t>
  </si>
  <si>
    <t>http://ukwebfocus.wordpress.com/2008/03/10/my-talk-at-the-ucisa-2008-conference/</t>
  </si>
  <si>
    <t>My Talk At The UCISA 2008 Conference</t>
  </si>
  <si>
    <t>Top of the Pods, Podpickers</t>
  </si>
  <si>
    <t>http://ukwebfocus.wordpress.com/2008/03/05/the-need-for-advice-on-risk-management/</t>
  </si>
  <si>
    <t>Workshop On Risk Management</t>
  </si>
  <si>
    <t>http://ukwebfocus.wordpress.com/2008/03/03/it-services-are-dead-long-live-it-services-20/</t>
  </si>
  <si>
    <t>IT Services Are Dead â€“ Long Live IT Services 2.0!</t>
  </si>
  <si>
    <t>http://ukwebfocus.wordpress.com/2008/03/01/the-demise-of-netscape-navigator/</t>
  </si>
  <si>
    <t>The Demise of Netscape Navigator</t>
  </si>
  <si>
    <t>http://ukwebfocus.wordpress.com/2008/02/29/ples-please-me/</t>
  </si>
  <si>
    <t>PLEs Please Me</t>
  </si>
  <si>
    <t>http://ukwebfocus.wordpress.com/2008/02/28/open-science-open-seminars/</t>
  </si>
  <si>
    <t>Open Science, Open Seminars</t>
  </si>
  <si>
    <t>http://ukwebfocus.wordpress.com/2008/02/27/doodle-is-simplicity-itself/</t>
  </si>
  <si>
    <t>Doodle Is Simplicity Itself</t>
  </si>
  <si>
    <t>http://ukwebfocus.wordpress.com/2008/02/26/firefox-use-in-uk-is-near-the-bottom-of-the-league/</t>
  </si>
  <si>
    <t>Firefox Use In UK Is Near The Bottom Of The League</t>
  </si>
  <si>
    <t>http://ukwebfocus.wordpress.com/2008/02/22/is-southampton-setting-a-new-standard-for-institutional-web-sites/</t>
  </si>
  <si>
    <t>Is Southampton Setting A New Standard For Institutional Web Sites?</t>
  </si>
  <si>
    <t>http://ukwebfocus.wordpress.com/2008/02/21/gcses-revisited/</t>
  </si>
  <si>
    <t>GCSEs Revisited</t>
  </si>
  <si>
    <t>http://ukwebfocus.wordpress.com/2008/02/20/it-services-set-your-documentation-free/</t>
  </si>
  <si>
    <t>IT Services &amp;#8211; Set Your Documentation Free!</t>
  </si>
  <si>
    <t>http://ukwebfocus.wordpress.com/2008/02/19/distributed-discussions-on-repositories/</t>
  </si>
  <si>
    <t>Distributed Discussions On Repositories</t>
  </si>
  <si>
    <t>http://ukwebfocus.wordpress.com/2008/02/18/twitpic-twitterwhere-twitterfoo/</t>
  </si>
  <si>
    <t>TwitPic, Twitterwhere, Twitterfoo</t>
  </si>
  <si>
    <t>http://ukwebfocus.wordpress.com/2008/02/15/losing-my-religion/</t>
  </si>
  <si>
    <t>Losing My Religion</t>
  </si>
  <si>
    <t>http://ukwebfocus.wordpress.com/2008/02/13/the-oxford-vs-cambridge-race/</t>
  </si>
  <si>
    <t>The Oxford vs Cambridge Race</t>
  </si>
  <si>
    <t>http://ukwebfocus.wordpress.com/2008/02/11/boycott-of-the-premier-league/</t>
  </si>
  <si>
    <t>Boycott of the Premier League</t>
  </si>
  <si>
    <t>http://ukwebfocus.wordpress.com/2008/02/10/it-service-blogs/</t>
  </si>
  <si>
    <t>IT Service Blogs</t>
  </si>
  <si>
    <t>http://ukwebfocus.wordpress.com/2008/02/08/baggy-trousers/</t>
  </si>
  <si>
    <t>Baggy Trousers</t>
  </si>
  <si>
    <t>http://ukwebfocus.wordpress.com/2008/02/07/is-that-a-pistol-in-your-pocket/</t>
  </si>
  <si>
    <t>Is That A Pistol In Your Pocket?</t>
  </si>
  <si>
    <t>http://ukwebfocus.wordpress.com/2008/02/04/thoughts-on-goowy/</t>
  </si>
  <si>
    <t>Thoughts on Goowy</t>
  </si>
  <si>
    <t>http://ukwebfocus.wordpress.com/2008/01/28/iwmw-2007-call-for-proposals-2/</t>
  </si>
  <si>
    <t>IWMW 2007 &amp;#8211; Call For Proposals</t>
  </si>
  <si>
    <t>http://ukwebfocus.wordpress.com/2008/01/23/who-should-own-the-social-networks/</t>
  </si>
  <si>
    <t>Who Should Own The Social Networks?</t>
  </si>
  <si>
    <t>http://ukwebfocus.wordpress.com/2008/01/22/is-pownce-the-answer/</t>
  </si>
  <si>
    <t>Is Pownce The Answer?</t>
  </si>
  <si>
    <t>http://ukwebfocus.wordpress.com/2008/01/21/twitter-friday/</t>
  </si>
  <si>
    <t>Twitter Friday</t>
  </si>
  <si>
    <t>http://ukwebfocus.wordpress.com/2008/01/17/facebook-is-so-last-year/</t>
  </si>
  <si>
    <t>Facebook Is So Last Year</t>
  </si>
  <si>
    <t>http://ukwebfocus.wordpress.com/2008/01/16/ucisa-award-for-uk-web-focus-blog/</t>
  </si>
  <si>
    <t>UCISA Award for UK Web Focus Blog</t>
  </si>
  <si>
    <t>http://ukwebfocus.wordpress.com/2008/01/14/is-second-life-accessible/</t>
  </si>
  <si>
    <t>Is Second Life Accessible?</t>
  </si>
  <si>
    <t>http://ukwebfocus.wordpress.com/2008/01/11/standards-for-data-portability/</t>
  </si>
  <si>
    <t>Standards For Data Portability</t>
  </si>
  <si>
    <t>http://ukwebfocus.wordpress.com/2008/01/08/tower-of-ws-babel/</t>
  </si>
  <si>
    <t>Tower of WS-Babel</t>
  </si>
  <si>
    <t>http://ukwebfocus.wordpress.com/2008/01/07/should-personal-data-in-facebook-be-exportable/</t>
  </si>
  <si>
    <t>Should Personal Data In Facebook Be Exportable?</t>
  </si>
  <si>
    <t>http://ukwebfocus.wordpress.com/2008/01/04/when-web-sites-go-down/</t>
  </si>
  <si>
    <t>When Web Sites Go Down</t>
  </si>
  <si>
    <t>http://ukwebfocus.wordpress.com/2008/01/03/will-twitter-be-big-in-2008/</t>
  </si>
  <si>
    <t>Will Twitter Be Big In 2008?</t>
  </si>
  <si>
    <t>http://ukwebfocus.wordpress.com/2008/01/02/facebook-is-getting-better/</t>
  </si>
  <si>
    <t>Facebook Is Getting Better</t>
  </si>
  <si>
    <t>http://ukwebfocus.wordpress.com/2007/12/22/a-call-for-a-web-20-policy-debate/</t>
  </si>
  <si>
    <t>A Call for a Web 2.0 Policy Debate</t>
  </si>
  <si>
    <t>http://www.rsc-ne-scotland.org.uk/mashe/2011/09/nodexl-gephi-twitter-connections-with-social-graph-apps-script/</t>
  </si>
  <si>
    <t>http://www.rsc-ne-scotland.org.uk/mashe/2011/09/some-google-webinars-exploring-google-apps-script-in-education/</t>
  </si>
  <si>
    <t>http://www.rsc-ne-scotland.org.uk/mashe/2011/09/twitter-network-analysis-and-visualisation-ii-nodexl/</t>
  </si>
  <si>
    <t>http://www.rsc-ne-scotland.org.uk/mashe/2011/08/what-ive-starred-this-month-august-28-2011/</t>
  </si>
  <si>
    <t>http://www.rsc-ne-scotland.org.uk/mashe/2011/08/twitter-network-analysis-and-visualisation-i-socialbro/</t>
  </si>
  <si>
    <t>http://www.rsc-ne-scotland.org.uk/mashe/2011/08/open-data-equals-open-scrutiny-but-doesnt-always-equal-all-of-the-answer/</t>
  </si>
  <si>
    <t>http://www.rsc-ne-scotland.org.uk/mashe/2011/08/my-eas11-world-premier/</t>
  </si>
  <si>
    <t>http://www.rsc-ne-scotland.org.uk/mashe/2011/08/free-google-apps-script-solutions-for-education-from-simpleappssolutions-com/</t>
  </si>
  <si>
    <t>http://www.rsc-ne-scotland.org.uk/mashe/2011/08/export-more-twitter-followers/</t>
  </si>
  <si>
    <t>http://www.rsc-ne-scotland.org.uk/mashe/2011/08/and-the-most-engaging-ouseful-info-post-is/</t>
  </si>
  <si>
    <t>http://www.rsc-ne-scotland.org.uk/mashe/2011/08/and-the-most-engaging-jisc-project-is/</t>
  </si>
  <si>
    <t>http://www.rsc-ne-scotland.org.uk/mashe/2011/07/what-ive-starred-this-month-july-28-2011/</t>
  </si>
  <si>
    <t>http://www.rsc-ne-scotland.org.uk/mashe/2011/07/social-media-wars-measuring-the-battle-lines/</t>
  </si>
  <si>
    <t>http://www.rsc-ne-scotland.org.uk/mashe/2011/07/social-media-and-metrics-what-ive-got-and-how-i-use-it/</t>
  </si>
  <si>
    <t>http://www.rsc-ne-scotland.org.uk/mashe/2011/07/shared-counts/</t>
  </si>
  <si>
    <t>http://www.rsc-ne-scotland.org.uk/mashe/2011/07/iwmw11/</t>
  </si>
  <si>
    <t>http://www.rsc-ne-scotland.org.uk/mashe/2011/07/gas-staff-directory/</t>
  </si>
  <si>
    <t>http://www.rsc-ne-scotland.org.uk/mashe/2011/07/draft-blended-event-guidelines/</t>
  </si>
  <si>
    <t>http://www.rsc-ne-scotland.org.uk/mashe/2011/07/are-you-a-researcher-do-you-want-to-be-paid-up-to-3000-a-year-to-attend-conferences/</t>
  </si>
  <si>
    <t>http://www.rsc-ne-scotland.org.uk/mashe/2011/07/apps-script-intro-form-split/</t>
  </si>
  <si>
    <t>http://www.rsc-ne-scotland.org.uk/mashe/2011/06/what-you-cant-do-with-gmail-and-document-services-now-available-in-apps-script/</t>
  </si>
  <si>
    <t>http://www.rsc-ne-scotland.org.uk/mashe/2011/06/what-ive-starred-this-month-june-28-2011-2/</t>
  </si>
  <si>
    <t>http://www.rsc-ne-scotland.org.uk/mashe/2011/06/protovis-twitter-gen/</t>
  </si>
  <si>
    <t>http://www.rsc-ne-scotland.org.uk/mashe/2011/06/new-jisc-legal-and-jisc-techdis-training-and-support-programmes/</t>
  </si>
  <si>
    <t>http://www.rsc-ne-scotland.org.uk/mashe/2011/06/how-to-scoop-it-from-google-reader-2-ways/</t>
  </si>
  <si>
    <t>http://www.rsc-ne-scotland.org.uk/mashe/2011/06/friendviz/</t>
  </si>
  <si>
    <t>http://www.rsc-ne-scotland.org.uk/mashe/2011/06/email-to-world/</t>
  </si>
  <si>
    <t>http://www.rsc-ne-scotland.org.uk/mashe/2011/06/academic-uses-of-social-media/</t>
  </si>
  <si>
    <t>http://www.rsc-ne-scotland.org.uk/mashe/2011/05/work-in-progress-google-spreadsheetsites-flexible-event-booking-form/</t>
  </si>
  <si>
    <t>http://www.rsc-ne-scotland.org.uk/mashe/2011/05/what-ive-starred-this-month-may-28-2011-3/</t>
  </si>
  <si>
    <t>http://www.rsc-ne-scotland.org.uk/mashe/2011/05/open-for-education-app-app-and-away-session-introducing-google-apps-script/</t>
  </si>
  <si>
    <t>http://www.rsc-ne-scotland.org.uk/mashe/2011/05/my-draft-application-for-alt-learning-technologist-of-the-year-award-2011/</t>
  </si>
  <si>
    <t>http://www.rsc-ne-scotland.org.uk/mashe/2011/05/google-booking-form/</t>
  </si>
  <si>
    <t>http://www.rsc-ne-scotland.org.uk/mashe/2011/05/export-twitter-status-updates/</t>
  </si>
  <si>
    <t>http://www.rsc-ne-scotland.org.uk/mashe/2011/05/events-upcoming-google-apps-for-education-professional-development-webinars/</t>
  </si>
  <si>
    <t>http://www.rsc-ne-scotland.org.uk/mashe/2011/05/collectbackup-tweets-in-one-sheet/</t>
  </si>
  <si>
    <t>http://www.rsc-ne-scotland.org.uk/mashe/2011/05/automating-your-inbox-with-google-apps-script/</t>
  </si>
  <si>
    <t>http://www.rsc-ne-scotland.org.uk/mashe/2011/05/assessmentfeedback-resources/</t>
  </si>
  <si>
    <t>http://www.rsc-ne-scotland.org.uk/mashe/2011/05/app-app-and-away-workshop-handout-open4ed-gas/</t>
  </si>
  <si>
    <t>http://www.rsc-ne-scotland.org.uk/mashe/2011/04/whos-feedback-is-it-anyway/</t>
  </si>
  <si>
    <t>http://www.rsc-ne-scotland.org.uk/mashe/2011/04/what-ive-starred-this-month-april-28-2011/</t>
  </si>
  <si>
    <t>http://www.rsc-ne-scotland.org.uk/mashe/2011/04/ive-moved/</t>
  </si>
  <si>
    <t>http://www.rsc-ne-scotland.org.uk/mashe/2011/04/google-generation-and-new-media-new-relationships/</t>
  </si>
  <si>
    <t>http://www.rsc-ne-scotland.org.uk/mashe/2011/04/continuing-the-move-over-100-posts-from-rsc-newsfeed/</t>
  </si>
  <si>
    <t>http://www.rsc-ne-scotland.org.uk/mashe/2011/03/your-own-wookie-widget-server-on-a-usb-stick-pc/</t>
  </si>
  <si>
    <t>http://www.rsc-ne-scotland.org.uk/mashe/2011/03/what-ive-starred-this-month-march-28-2011/</t>
  </si>
  <si>
    <t>http://www.rsc-ne-scotland.org.uk/mashe/2011/03/value-of-recommendation/</t>
  </si>
  <si>
    <t>http://www.rsc-ne-scotland.org.uk/mashe/2011/03/rsc-mp3-pebblepad3/</t>
  </si>
  <si>
    <t>http://www.rsc-ne-scotland.org.uk/mashe/2011/03/jisc-winter-fayre-festive-tweets-material/</t>
  </si>
  <si>
    <t>http://www.rsc-ne-scotland.org.uk/mashe/2011/03/how-to-translate-a-pdf-document/</t>
  </si>
  <si>
    <t>http://www.rsc-ne-scotland.org.uk/mashe/2011/03/how-flexible-is-your-learning/</t>
  </si>
  <si>
    <t>http://www.rsc-ne-scotland.org.uk/mashe/2011/03/google-spreadsheet-bookmark/</t>
  </si>
  <si>
    <t>http://www.rsc-ne-scotland.org.uk/mashe/2011/02/what-ive-starred-this-month-february-28-2011/</t>
  </si>
  <si>
    <t>http://www.rsc-ne-scotland.org.uk/mashe/2011/02/various-events-febmar-around-fayres-mobile-widgets-research-software-storytelling-and-collaboration-tools/</t>
  </si>
  <si>
    <t>http://www.rsc-ne-scotland.org.uk/mashe/2011/02/twitteralyticsv2/</t>
  </si>
  <si>
    <t>http://www.rsc-ne-scotland.org.uk/mashe/2011/02/twapperkeeper-looses-api-access-ititle-turns-to-the-cloud-with-twitter-search-from-google-spreadsheets/</t>
  </si>
  <si>
    <t>http://www.rsc-ne-scotland.org.uk/mashe/2011/02/screenr-4-feedback/</t>
  </si>
  <si>
    <t>http://www.rsc-ne-scotland.org.uk/mashe/2011/02/insider-tips-on-bidding-to-win-grant-0408/</t>
  </si>
  <si>
    <t>http://www.rsc-ne-scotland.org.uk/mashe/2011/02/guug11/</t>
  </si>
  <si>
    <t>http://www.rsc-ne-scotland.org.uk/mashe/2011/02/events-developing-a-high-quality-and-inclusive-learning-experience-for-all-students/</t>
  </si>
  <si>
    <t>http://www.rsc-ne-scotland.org.uk/mashe/2011/02/event-enhancing-business-performance-the-role-of-technology-in-developing-skills-and-knowledge-3/</t>
  </si>
  <si>
    <t>http://www.rsc-ne-scotland.org.uk/mashe/2011/02/collecting-any-data-in-a-google-spreadsheet-using-get-or-post-by-publishing-as-a-service-dev8d/</t>
  </si>
  <si>
    <t>http://www.rsc-ne-scotland.org.uk/mashe/2011/01/what-ive-starred-this-month-january-28-2011/</t>
  </si>
  <si>
    <t>http://www.rsc-ne-scotland.org.uk/mashe/2011/01/something-i-wrote-almost-10-years-ago-on-3d-display-technology/</t>
  </si>
  <si>
    <t>http://www.rsc-ne-scotland.org.uk/mashe/2011/01/optivote-for-moodle-partnership-programme-get-3000-worth-of-electronic-voting-kit-and-support/</t>
  </si>
  <si>
    <t>http://www.rsc-ne-scotland.org.uk/mashe/2011/01/linking-a-google-form-with-spreadsheet/</t>
  </si>
  <si>
    <t>http://www.rsc-ne-scotland.org.uk/mashe/2011/01/learning-and-knowledge-analytics-lak11-week-1/</t>
  </si>
  <si>
    <t>http://www.rsc-ne-scotland.org.uk/mashe/2011/01/forthcoming-jisc-supported-events-in-scotland/</t>
  </si>
  <si>
    <t>http://www.rsc-ne-scotland.org.uk/mashe/2011/01/contextual-related-referrer/</t>
  </si>
  <si>
    <t>http://www.rsc-ne-scotland.org.uk/mashe/2010/12/what-ive-starred-this-month-december-28-2010/</t>
  </si>
  <si>
    <t>http://www.rsc-ne-scotland.org.uk/mashe/2010/12/stocking-filler-the-eduapps-top-3/</t>
  </si>
  <si>
    <t>http://www.rsc-ne-scotland.org.uk/mashe/2010/12/making-ripples-in-a-big-pond-optimising-videos-with-an-ititle-twitter-track/</t>
  </si>
  <si>
    <t>http://www.rsc-ne-scotland.org.uk/mashe/2010/12/gevs-google-visualization/</t>
  </si>
  <si>
    <t>http://www.rsc-ne-scotland.org.uk/mashe/2010/12/free-course-in-digital-storytelling-and-the-rise-of-massively-open-online-courses/</t>
  </si>
  <si>
    <t>http://www.rsc-ne-scotland.org.uk/mashe/2010/12/festive-treat-how-to-temporarily-stop-receiving-jiscmail-list-messages/</t>
  </si>
  <si>
    <t>http://www.rsc-ne-scotland.org.uk/mashe/2010/12/cooking-a-custom-search-engine-for-with-edublog-2010-nominees/</t>
  </si>
  <si>
    <t>http://www.rsc-ne-scotland.org.uk/mashe/2010/11/what-ive-starred-this-month-november-28-2010/</t>
  </si>
  <si>
    <t>http://www.rsc-ne-scotland.org.uk/mashe/2010/11/webinar/</t>
  </si>
  <si>
    <t>http://www.rsc-ne-scotland.org.uk/mashe/2010/11/twitter-list/</t>
  </si>
  <si>
    <t>http://www.rsc-ne-scotland.org.uk/mashe/2010/11/report-us-department-of-education-evaluation-of-evidence-based-practices-in-on-line-education/</t>
  </si>
  <si>
    <t>http://www.rsc-ne-scotland.org.uk/mashe/2010/11/eventmanagerv3/</t>
  </si>
  <si>
    <t>http://www.rsc-ne-scotland.org.uk/mashe/2010/11/entice-with-a-bit-of-spice-spicynodes-mind-mapping-and-visualisation-tool/</t>
  </si>
  <si>
    <t>http://www.rsc-ne-scotland.org.uk/mashe/2010/11/alt-c-2010-keynotes-get-a-%e2%80%98tweet-track%e2%80%99-with-help-from-rsc-scotland-north-east/</t>
  </si>
  <si>
    <t>http://www.rsc-ne-scotland.org.uk/mashe/2010/10/what-ive-starred-this-week-october-5-2010/</t>
  </si>
  <si>
    <t>http://www.rsc-ne-scotland.org.uk/mashe/2010/10/what-ive-starred-this-month-october-28-2010/</t>
  </si>
  <si>
    <t>http://www.rsc-ne-scotland.org.uk/mashe/2010/10/nus-scotland-still-in-the-red-report-student-finance-in-2010/</t>
  </si>
  <si>
    <t>http://www.rsc-ne-scotland.org.uk/mashe/2010/10/learning-and-teaching-innovation-grants-for-fe-swani/</t>
  </si>
  <si>
    <t>http://www.rsc-ne-scotland.org.uk/mashe/2010/10/itunesu-ebooks/</t>
  </si>
  <si>
    <t>http://www.rsc-ne-scotland.org.uk/mashe/2010/10/create-and-convert/</t>
  </si>
  <si>
    <t>http://www.rsc-ne-scotland.org.uk/mashe/2010/09/what-ive-starred-this-week-september-7-2010/</t>
  </si>
  <si>
    <t>http://www.rsc-ne-scotland.org.uk/mashe/2010/09/what-ive-starred-this-week-september-28-2010/</t>
  </si>
  <si>
    <t>http://www.rsc-ne-scotland.org.uk/mashe/2010/09/what-ive-starred-this-week-september-21-2010/</t>
  </si>
  <si>
    <t>http://www.rsc-ne-scotland.org.uk/mashe/2010/09/what-ive-starred-this-week-september-14-2010/</t>
  </si>
  <si>
    <t>http://www.rsc-ne-scotland.org.uk/mashe/2010/09/twitter-utility/</t>
  </si>
  <si>
    <t>http://www.rsc-ne-scotland.org.uk/mashe/2010/09/sms-evs-voting/</t>
  </si>
  <si>
    <t>http://www.rsc-ne-scotland.org.uk/mashe/2010/09/morphic-resonance-threshold-concepts-e-portfolios-and-oers/</t>
  </si>
  <si>
    <t>http://www.rsc-ne-scotland.org.uk/mashe/2010/09/google-custom-instant/</t>
  </si>
  <si>
    <t>http://www.rsc-ne-scotland.org.uk/mashe/2010/09/free-sms-voting-rssvs/</t>
  </si>
  <si>
    <t>http://www.rsc-ne-scotland.org.uk/mashe/2010/09/eassessment-scotland-2010-twitter-workshop-reflections/</t>
  </si>
  <si>
    <t>http://www.rsc-ne-scotland.org.uk/mashe/2010/08/what-ive-starred-this-week-august-31-2010/</t>
  </si>
  <si>
    <t>http://www.rsc-ne-scotland.org.uk/mashe/2010/08/what-ive-starred-this-week-august-3-2010-2/</t>
  </si>
  <si>
    <t>http://www.rsc-ne-scotland.org.uk/mashe/2010/08/what-ive-starred-this-week-august-24-2010/</t>
  </si>
  <si>
    <t>http://www.rsc-ne-scotland.org.uk/mashe/2010/08/what-ive-starred-this-week-august-10-2010/</t>
  </si>
  <si>
    <t>http://www.rsc-ne-scotland.org.uk/mashe/2010/08/the-inevitable-death-of-google-wave-post/</t>
  </si>
  <si>
    <t>http://www.rsc-ne-scotland.org.uk/mashe/2010/08/something-about-the-value-of-your-institutions-website-and-how-you-might-improve-it/</t>
  </si>
  <si>
    <t>http://www.rsc-ne-scotland.org.uk/mashe/2010/08/rsc-mp3-he-update-aug-2010/</t>
  </si>
  <si>
    <t>http://www.rsc-ne-scotland.org.uk/mashe/2010/08/rsc-mailpress/</t>
  </si>
  <si>
    <t>http://www.rsc-ne-scotland.org.uk/mashe/2010/08/reliving-alt-c-2009-keynotes-with-preserved-tweets/</t>
  </si>
  <si>
    <t>http://www.rsc-ne-scotland.org.uk/mashe/2010/08/material-to-support-tony-hirsts-psychemedias-promotion/</t>
  </si>
  <si>
    <t>http://www.rsc-ne-scotland.org.uk/mashe/2010/08/give-it-a-rest-ititleutitle-linking/</t>
  </si>
  <si>
    <t>http://www.rsc-ne-scotland.org.uk/mashe/2010/07/your-inbox-getting-more-social/</t>
  </si>
  <si>
    <t>http://www.rsc-ne-scotland.org.uk/mashe/2010/07/what-ive-starred-this-week-july-6-2010/</t>
  </si>
  <si>
    <t>http://www.rsc-ne-scotland.org.uk/mashe/2010/07/what-ive-starred-this-week-july-27-2010/</t>
  </si>
  <si>
    <t>http://www.rsc-ne-scotland.org.uk/mashe/2010/07/what-ive-starred-this-week-july-20-2010/</t>
  </si>
  <si>
    <t>http://www.rsc-ne-scotland.org.uk/mashe/2010/07/what-ive-starred-this-week-july-13-2010/</t>
  </si>
  <si>
    <t>http://www.rsc-ne-scotland.org.uk/mashe/2010/07/utitle-embeddable-open-sourced-plugin/</t>
  </si>
  <si>
    <t>http://www.rsc-ne-scotland.org.uk/mashe/2010/07/using-youtube-for-audiovideo-feedback-for-students/</t>
  </si>
  <si>
    <t>http://www.rsc-ne-scotland.org.uk/mashe/2010/07/twitter-subtitling-the-three-es-embed-embed-embed/</t>
  </si>
  <si>
    <t>http://www.rsc-ne-scotland.org.uk/mashe/2010/07/ititle-vimeo-edition-97-perc-coverage/</t>
  </si>
  <si>
    <t>http://www.rsc-ne-scotland.org.uk/mashe/2010/07/bookmarklets-auto-form-filling-and-more/</t>
  </si>
  <si>
    <t>http://www.rsc-ne-scotland.org.uk/mashe/2010/06/youtube-add-online-video-editor/</t>
  </si>
  <si>
    <t>http://www.rsc-ne-scotland.org.uk/mashe/2010/06/what-ive-starred-this-week-june-8-2010/</t>
  </si>
  <si>
    <t>http://www.rsc-ne-scotland.org.uk/mashe/2010/06/what-ive-starred-this-week-june-29-2010/</t>
  </si>
  <si>
    <t>http://www.rsc-ne-scotland.org.uk/mashe/2010/06/what-ive-starred-this-week-june-22-2010/</t>
  </si>
  <si>
    <t>http://www.rsc-ne-scotland.org.uk/mashe/2010/06/what-ive-starred-this-week-june-15-2010/</t>
  </si>
  <si>
    <t>http://www.rsc-ne-scotland.org.uk/mashe/2010/06/what-ive-starred-this-week-june-1-2010/</t>
  </si>
  <si>
    <t>http://www.rsc-ne-scotland.org.uk/mashe/2010/06/jorumopen-a-quick-overview/</t>
  </si>
  <si>
    <t>http://www.rsc-ne-scotland.org.uk/mashe/2010/06/jisc-making-the-most-of-digital-resources/</t>
  </si>
  <si>
    <t>http://www.rsc-ne-scotland.org.uk/mashe/2010/06/jisc-itt-study-on-large-scale-e-portfolio-implementations/</t>
  </si>
  <si>
    <t>http://www.rsc-ne-scotland.org.uk/mashe/2010/06/hea-tackling-plagiarism-through-policy-and-practice-resources/</t>
  </si>
  <si>
    <t>http://www.rsc-ne-scotland.org.uk/mashe/2010/06/free-events-developing-mobile-applications-and-qaqe-in-e-learning/</t>
  </si>
  <si>
    <t>http://www.rsc-ne-scotland.org.uk/mashe/2010/06/free-event-quality-assurance-and-quality-enhancement-in-e-learning-conference-hea/</t>
  </si>
  <si>
    <t>http://www.rsc-ne-scotland.org.uk/mashe/2010/06/free-event-developing-mobile-applications-for-education-devcsi/</t>
  </si>
  <si>
    <t>http://www.rsc-ne-scotland.org.uk/mashe/2010/06/embeddable-web-services-for-student-support/</t>
  </si>
  <si>
    <t>http://www.rsc-ne-scotland.org.uk/mashe/2010/06/augmented-reality-opportunities-for-education/</t>
  </si>
  <si>
    <t>http://www.rsc-ne-scotland.org.uk/mashe/2010/06/a-year-in-the-life-of-qr-codes-at-bath/</t>
  </si>
  <si>
    <t>http://www.rsc-ne-scotland.org.uk/mashe/2010/06/8-1-alternatives-to-ning-social-networking/</t>
  </si>
  <si>
    <t>http://www.rsc-ne-scotland.org.uk/mashe/2010/05/what-ive-starred-this-week-may-4-2010/</t>
  </si>
  <si>
    <t>http://www.rsc-ne-scotland.org.uk/mashe/2010/05/what-ive-starred-this-week-may-25-2010/</t>
  </si>
  <si>
    <t>http://www.rsc-ne-scotland.org.uk/mashe/2010/05/what-ive-starred-this-week-may-18-2010/</t>
  </si>
  <si>
    <t>http://www.rsc-ne-scotland.org.uk/mashe/2010/05/what-ive-starred-this-week-may-11-2010/</t>
  </si>
  <si>
    <t>http://www.rsc-ne-scotland.org.uk/mashe/2010/05/using-yahoo-pipes-to-generate-a-twitter-out-of-office-messaging-service/</t>
  </si>
  <si>
    <t>http://www.rsc-ne-scotland.org.uk/mashe/2010/05/turn-learning-microsoft-office-into-a-game-with-ribbon-hero/</t>
  </si>
  <si>
    <t>http://www.rsc-ne-scotland.org.uk/mashe/2010/05/rsc-mp3-he-update-apr-2010-interview-with-andrew-comrie/</t>
  </si>
  <si>
    <t>http://www.rsc-ne-scotland.org.uk/mashe/2010/05/online-resource-gives-freshers-real-picture-of-university-life/</t>
  </si>
  <si>
    <t>http://www.rsc-ne-scotland.org.uk/mashe/2010/05/new-book-learning-with-online-and-mobile-technologies-a-student-survival-guide/</t>
  </si>
  <si>
    <t>http://www.rsc-ne-scotland.org.uk/mashe/2010/05/how-would-i-as-a-student-want-academic-innovation-to-affect-my-studies/</t>
  </si>
  <si>
    <t>http://www.rsc-ne-scotland.org.uk/mashe/2010/05/highlights-from-free-technology-for-teachers-blog/</t>
  </si>
  <si>
    <t>http://www.rsc-ne-scotland.org.uk/mashe/2010/05/from-tsunami-to-swell-google-wave-now-available-for-all/</t>
  </si>
  <si>
    <t>http://www.rsc-ne-scotland.org.uk/mashe/2010/05/3-reasons-why-not-to-buy-the-apple-ipad/</t>
  </si>
  <si>
    <t>http://www.rsc-ne-scotland.org.uk/mashe/2010/05/10-sources-of-educational-science-games-from-free-technology-for-teachers/</t>
  </si>
  <si>
    <t>http://www.rsc-ne-scotland.org.uk/mashe/2010/04/what-ive-starred-this-week-april-6-2010/</t>
  </si>
  <si>
    <t>http://www.rsc-ne-scotland.org.uk/mashe/2010/04/what-ive-starred-this-week-april-27-2010/</t>
  </si>
  <si>
    <t>http://www.rsc-ne-scotland.org.uk/mashe/2010/04/what-ive-starred-this-week-april-20-2010/</t>
  </si>
  <si>
    <t>http://www.rsc-ne-scotland.org.uk/mashe/2010/04/what-ive-starred-this-week-april-13-2010/</t>
  </si>
  <si>
    <t>http://www.rsc-ne-scotland.org.uk/mashe/2010/04/twitter-subtitles-on-vimeo-using-html5/</t>
  </si>
  <si>
    <t>http://www.rsc-ne-scotland.org.uk/mashe/2010/04/the-need-for-speed-tuning-up-to-keep-your-students-and-google-happy/</t>
  </si>
  <si>
    <t>http://www.rsc-ne-scotland.org.uk/mashe/2010/04/rsc-mp3-he-update-march-2010/</t>
  </si>
  <si>
    <t>http://www.rsc-ne-scotland.org.uk/mashe/2010/04/convert-time-stamped-data-to-timed-text-xml-subtitle-format-using-google-spreadsheet-script/</t>
  </si>
  <si>
    <t>http://www.rsc-ne-scotland.org.uk/mashe/2010/04/a-real-time-collaborative-education-with-google-docs/</t>
  </si>
  <si>
    <t>http://www.rsc-ne-scotland.org.uk/mashe/2010/03/your-inbox-getting-more-social-2/</t>
  </si>
  <si>
    <t>http://www.rsc-ne-scotland.org.uk/mashe/2010/03/what-ive-starred-this-week-march-9-2010-2/</t>
  </si>
  <si>
    <t>http://www.rsc-ne-scotland.org.uk/mashe/2010/03/what-ive-starred-this-week-march-30-2010/</t>
  </si>
  <si>
    <t>http://www.rsc-ne-scotland.org.uk/mashe/2010/03/what-ive-starred-this-week-march-23-2010/</t>
  </si>
  <si>
    <t>http://www.rsc-ne-scotland.org.uk/mashe/2010/03/what-ive-starred-this-week-march-2-2010-2/</t>
  </si>
  <si>
    <t>http://www.rsc-ne-scotland.org.uk/mashe/2010/03/what-ive-starred-this-week-march-16-2010/</t>
  </si>
  <si>
    <t>http://www.rsc-ne-scotland.org.uk/mashe/2010/03/sfc-learning-for-all-fourth-update-report/</t>
  </si>
  <si>
    <t>http://www.rsc-ne-scotland.org.uk/mashe/2010/03/rsc-mp3-he-update-feb-2010/</t>
  </si>
  <si>
    <t>http://www.rsc-ne-scotland.org.uk/mashe/2010/03/rsc-mp3-he-update-feb-2010-interview-with-ian-hart/</t>
  </si>
  <si>
    <t>http://www.rsc-ne-scotland.org.uk/mashe/2010/03/nsse-survey-enhancement-of-student-engagement-and-high-impact-activities-aka-the-big-beasty-approach/</t>
  </si>
  <si>
    <t>http://www.rsc-ne-scotland.org.uk/mashe/2010/03/microsoft-office-2010-first-look-free-e-book/</t>
  </si>
  <si>
    <t>http://www.rsc-ne-scotland.org.uk/mashe/2010/03/jisc-rsc-mashed-the-bbc-iplayer/</t>
  </si>
  <si>
    <t>http://www.rsc-ne-scotland.org.uk/mashe/2010/03/google-wave-update-latest-developments-and-new-applications/</t>
  </si>
  <si>
    <t>http://www.rsc-ne-scotland.org.uk/mashe/2010/03/google-wave-update-latest-developments-and-new-applications-2/</t>
  </si>
  <si>
    <t>http://www.rsc-ne-scotland.org.uk/mashe/2010/03/google-apps-spreadsheet-2-calendar-site/</t>
  </si>
  <si>
    <t>http://www.rsc-ne-scotland.org.uk/mashe/2010/03/google-apps-marketplace/</t>
  </si>
  <si>
    <t>http://www.rsc-ne-scotland.org.uk/mashe/2010/03/event-joint-pdp-forumjisc-regional-centre-e-portfolio-forum-meeting-supporting-transitions-16th-march-2010-glasgow/</t>
  </si>
  <si>
    <t>http://www.rsc-ne-scotland.org.uk/mashe/2010/03/bbc-wildlife-photo-masterclass-and-ou-photo-competition/</t>
  </si>
  <si>
    <t>http://www.rsc-ne-scotland.org.uk/mashe/2010/03/adding-a-new-dimension-to-fieldwork-ted-augmented-reality-mapping-with-microsofts-bing-maps/</t>
  </si>
  <si>
    <t>http://www.rsc-ne-scotland.org.uk/mashe/2010/02/what-ive-starred-this-week-february-9-2010/</t>
  </si>
  <si>
    <t>http://www.rsc-ne-scotland.org.uk/mashe/2010/02/what-ive-starred-this-week-february-23-2010/</t>
  </si>
  <si>
    <t>http://www.rsc-ne-scotland.org.uk/mashe/2010/02/what-ive-starred-this-week-february-2-2010/</t>
  </si>
  <si>
    <t>http://www.rsc-ne-scotland.org.uk/mashe/2010/02/what-ive-starred-this-week-february-16-2010/</t>
  </si>
  <si>
    <t>http://www.rsc-ne-scotland.org.uk/mashe/2010/02/scottish-universities-see-rise-in-applications/</t>
  </si>
  <si>
    <t>http://www.rsc-ne-scotland.org.uk/mashe/2010/02/rsc-mp3-he-update-jan-2010/</t>
  </si>
  <si>
    <t>http://www.rsc-ne-scotland.org.uk/mashe/2010/02/rsc-mp3-he-update-jan-2010-interview-susi-peacock-e-portfolios/</t>
  </si>
  <si>
    <t>http://www.rsc-ne-scotland.org.uk/mashe/2010/02/open-university-sign-up-for-google-apps-200k-students-join-the-cloud/</t>
  </si>
  <si>
    <t>http://www.rsc-ne-scotland.org.uk/mashe/2010/02/mobile-learning-some-resources-tools-and-statistics/</t>
  </si>
  <si>
    <t>http://www.rsc-ne-scotland.org.uk/mashe/2010/02/mit-star-projects-free-software-tools-and-resources-for-engineering-and-science-education/</t>
  </si>
  <si>
    <t>http://www.rsc-ne-scotland.org.uk/mashe/2010/02/it-is-the-season-for-ict-strategies/</t>
  </si>
  <si>
    <t>http://www.rsc-ne-scotland.org.uk/mashe/2010/02/google-reader-follow-changes-to-any-website/</t>
  </si>
  <si>
    <t>http://www.rsc-ne-scotland.org.uk/mashe/2010/02/event-7th-enhancement-themes-conference-bookings-open/</t>
  </si>
  <si>
    <t>http://www.rsc-ne-scotland.org.uk/mashe/2010/02/electronic-apelrpl-resources-projects-and-papers/</t>
  </si>
  <si>
    <t>http://www.rsc-ne-scotland.org.uk/mashe/2010/02/british-library-and-microsoft-announce-online-platform-for-collaborative-research/</t>
  </si>
  <si>
    <t>http://www.rsc-ne-scotland.org.uk/mashe/2010/01/what-ive-starred-this-week-january-5-2010/</t>
  </si>
  <si>
    <t>http://www.rsc-ne-scotland.org.uk/mashe/2010/01/what-ive-starred-this-week-january-26-2010/</t>
  </si>
  <si>
    <t>http://www.rsc-ne-scotland.org.uk/mashe/2010/01/what-ive-starred-this-week-january-19-2010/</t>
  </si>
  <si>
    <t>http://www.rsc-ne-scotland.org.uk/mashe/2010/01/what-ive-starred-this-week-january-12-2010/</t>
  </si>
  <si>
    <t>http://www.rsc-ne-scotland.org.uk/mashe/2010/01/web-applications-with-real-time-interaction/</t>
  </si>
  <si>
    <t>http://www.rsc-ne-scotland.org.uk/mashe/2010/01/this-weeks-solutions-export-twitter-followers-auto-anchors-for-wordpress-and-shortening-urls-in-twitter-badges/</t>
  </si>
  <si>
    <t>http://www.rsc-ne-scotland.org.uk/mashe/2010/01/rsc-newsfeed-ebook-edition/</t>
  </si>
  <si>
    <t>http://www.rsc-ne-scotland.org.uk/mashe/2010/01/mashe-review-mobile-technology-mobile-connectivity/</t>
  </si>
  <si>
    <t>http://www.rsc-ne-scotland.org.uk/mashe/2010/01/mashe-review-evs/</t>
  </si>
  <si>
    <t>http://www.rsc-ne-scotland.org.uk/mashe/2010/01/having-phun-with-physics/</t>
  </si>
  <si>
    <t>http://www.rsc-ne-scotland.org.uk/mashe/2010/01/feedbooks-pipe/</t>
  </si>
  <si>
    <t>http://www.rsc-ne-scotland.org.uk/mashe/2010/01/cloud-computing-study-call-for-participation/</t>
  </si>
  <si>
    <t>http://www.rsc-ne-scotland.org.uk/mashe/2010/01/a-real-time-education/</t>
  </si>
  <si>
    <t>http://www.rsc-ne-scotland.org.uk/mashe/2009/12/what-ive-starred-this-week-december-8-2009/</t>
  </si>
  <si>
    <t>http://www.rsc-ne-scotland.org.uk/mashe/2009/12/what-ive-starred-this-week-december-29-2009/</t>
  </si>
  <si>
    <t>http://www.rsc-ne-scotland.org.uk/mashe/2009/12/what-ive-starred-this-week-december-22-2009/</t>
  </si>
  <si>
    <t>http://www.rsc-ne-scotland.org.uk/mashe/2009/12/what-ive-starred-this-week-december-15-2009/</t>
  </si>
  <si>
    <t>http://www.rsc-ne-scotland.org.uk/mashe/2009/12/what-ive-starred-this-week-december-1-2009/</t>
  </si>
  <si>
    <t>http://www.rsc-ne-scotland.org.uk/mashe/2009/12/rsc-mp3-he-update-nov-09/</t>
  </si>
  <si>
    <t>http://www.rsc-ne-scotland.org.uk/mashe/2009/12/rsc-mp3-he-update-nov-09-interview-ruth-whittaker/</t>
  </si>
  <si>
    <t>http://www.rsc-ne-scotland.org.uk/mashe/2009/12/rsc-access-and-inclusion-nominated-for-edublog-award-2009/</t>
  </si>
  <si>
    <t>http://www.rsc-ne-scotland.org.uk/mashe/2009/12/jisc-winter-fayre-voting-and-google-wave-prez/</t>
  </si>
  <si>
    <t>http://www.rsc-ne-scotland.org.uk/mashe/2009/12/if-outlook-was-my-idea/</t>
  </si>
  <si>
    <t>http://www.rsc-ne-scotland.org.uk/mashe/2009/12/festive-fun-embed-web2-outlook2007/</t>
  </si>
  <si>
    <t>http://www.rsc-ne-scotland.org.uk/mashe/2009/12/festive-fun-auto-tweeting-google-reader/</t>
  </si>
  <si>
    <t>http://www.rsc-ne-scotland.org.uk/mashe/2009/12/educational-extensions-robots-and-gadgets-for-google-wave/</t>
  </si>
  <si>
    <t>http://www.rsc-ne-scotland.org.uk/mashe/2009/12/2009-edublog-awards-nominations/</t>
  </si>
  <si>
    <t>http://www.rsc-ne-scotland.org.uk/mashe/2009/11/what-ive-starred-this-week-november-3-2009/</t>
  </si>
  <si>
    <t>http://www.rsc-ne-scotland.org.uk/mashe/2009/11/what-ive-starred-this-week-november-24-2009/</t>
  </si>
  <si>
    <t>http://www.rsc-ne-scotland.org.uk/mashe/2009/11/what-ive-starred-this-week-november-17-2009/</t>
  </si>
  <si>
    <t>http://www.rsc-ne-scotland.org.uk/mashe/2009/11/what-ive-starred-this-week-november-10-2009-2/</t>
  </si>
  <si>
    <t>http://www.rsc-ne-scotland.org.uk/mashe/2009/11/techcrunch-googles-eric-schmidt-on-magical-potential-of-mobile-cloud/</t>
  </si>
  <si>
    <t>http://www.rsc-ne-scotland.org.uk/mashe/2009/11/rsc-mp3-he-update-oct-09/</t>
  </si>
  <si>
    <t>http://www.rsc-ne-scotland.org.uk/mashe/2009/11/rsc-mp3-he-update-oct-09-interview-with-stuart-chadwick-kineo/</t>
  </si>
  <si>
    <t>http://www.rsc-ne-scotland.org.uk/mashe/2009/11/powerpoint-embedding-youtube-video/</t>
  </si>
  <si>
    <t>http://www.rsc-ne-scotland.org.uk/mashe/2009/11/oddments-from-rsc-newsfeed/</t>
  </si>
  <si>
    <t>http://www.rsc-ne-scotland.org.uk/mashe/2009/11/moodle-wave-embedding-google-wave-into-moodle/</t>
  </si>
  <si>
    <t>http://www.rsc-ne-scotland.org.uk/mashe/2009/11/hotseat-any-mobile-will-do/</t>
  </si>
  <si>
    <t>http://www.rsc-ne-scotland.org.uk/mashe/2009/11/google-wave-101-presentations-from-scottish-vle-groups/</t>
  </si>
  <si>
    <t>http://www.rsc-ne-scotland.org.uk/mashe/2009/11/enabling-micro-discussion-in-powerpoint-using-wiffiti/</t>
  </si>
  <si>
    <t>http://www.rsc-ne-scotland.org.uk/mashe/2009/11/edinburgh-college-of-art-launches-its-vision-of-academic-research/</t>
  </si>
  <si>
    <t>http://www.rsc-ne-scotland.org.uk/mashe/2009/11/black-wave/</t>
  </si>
  <si>
    <t>http://www.rsc-ne-scotland.org.uk/mashe/2009/11/black-wave-2/</t>
  </si>
  <si>
    <t>http://www.rsc-ne-scotland.org.uk/mashe/2009/11/automatic-captions-in-youtube/</t>
  </si>
  <si>
    <t>http://www.rsc-ne-scotland.org.uk/mashe/2009/11/50-educational-apps-for-the-ipod-touch/</t>
  </si>
  <si>
    <t>http://www.rsc-ne-scotland.org.uk/mashe/2009/10/what-ive-starred-this-week-october-6-2009/</t>
  </si>
  <si>
    <t>http://www.rsc-ne-scotland.org.uk/mashe/2009/10/what-ive-starred-this-week-october-27-2009/</t>
  </si>
  <si>
    <t>http://www.rsc-ne-scotland.org.uk/mashe/2009/10/what-ive-starred-this-week-october-20-2009-4/</t>
  </si>
  <si>
    <t>http://www.rsc-ne-scotland.org.uk/mashe/2009/10/what-ive-starred-this-week-october-13-2009/</t>
  </si>
  <si>
    <t>http://www.rsc-ne-scotland.org.uk/mashe/2009/10/virtual-paramedic-training-honoured-by-jisc-times-higher-education-award/</t>
  </si>
  <si>
    <t>http://www.rsc-ne-scotland.org.uk/mashe/2009/10/software-developer-at-uhi-wins-prize-in-jisc-mosaic-developer-competition/</t>
  </si>
  <si>
    <t>http://www.rsc-ne-scotland.org.uk/mashe/2009/10/school-of-everything/</t>
  </si>
  <si>
    <t>http://www.rsc-ne-scotland.org.uk/mashe/2009/10/rsc-mp3-he-update-sep-09/</t>
  </si>
  <si>
    <t>http://www.rsc-ne-scotland.org.uk/mashe/2009/10/rsc-mp3-he-update-sep-09-%e2%80%93-interview-review/</t>
  </si>
  <si>
    <t>http://www.rsc-ne-scotland.org.uk/mashe/2009/10/rsc-google-wave-phase-i-local-installation/</t>
  </si>
  <si>
    <t>http://www.rsc-ne-scotland.org.uk/mashe/2009/10/ollie-brays-free-tools-for-teachers/</t>
  </si>
  <si>
    <t>http://www.rsc-ne-scotland.org.uk/mashe/2009/10/moodle-cool-course-competition/</t>
  </si>
  <si>
    <t>http://www.rsc-ne-scotland.org.uk/mashe/2009/10/jisc-digital-media-online-surgeries/</t>
  </si>
  <si>
    <t>http://www.rsc-ne-scotland.org.uk/mashe/2009/10/jisc-celebrates-15-years-of-open-access/</t>
  </si>
  <si>
    <t>http://www.rsc-ne-scotland.org.uk/mashe/2009/10/international-university-of-the-people/</t>
  </si>
  <si>
    <t>http://www.rsc-ne-scotland.org.uk/mashe/2009/10/integrating-twitter-voting-into-powerpoint/</t>
  </si>
  <si>
    <t>http://www.rsc-ne-scotland.org.uk/mashe/2009/10/integrating-twitter-voting-and-feedback-into-powerpoint/</t>
  </si>
  <si>
    <t>http://www.rsc-ne-scotland.org.uk/mashe/2009/10/he-oddments-from-rsc-newsfeed/</t>
  </si>
  <si>
    <t>http://www.rsc-ne-scotland.org.uk/mashe/2009/10/event-scottish-e-portfolio-forum-3rd-december-2009/</t>
  </si>
  <si>
    <t>http://www.rsc-ne-scotland.org.uk/mashe/2009/10/educational-firefox-extensions-juice/</t>
  </si>
  <si>
    <t>http://www.rsc-ne-scotland.org.uk/mashe/2009/10/educational-firefox-extensions-juice-2/</t>
  </si>
  <si>
    <t>http://www.rsc-ne-scotland.org.uk/mashe/2009/10/100-must-read-blog-posts-on-the-future-of-learning/</t>
  </si>
  <si>
    <t>http://www.rsc-ne-scotland.org.uk/mashe/2009/09/what-ive-starred-this-week-september-8-2009/</t>
  </si>
  <si>
    <t>http://www.rsc-ne-scotland.org.uk/mashe/2009/09/what-ive-starred-this-week-september-29-2009/</t>
  </si>
  <si>
    <t>http://www.rsc-ne-scotland.org.uk/mashe/2009/09/what-ive-starred-this-week-september-22-2009/</t>
  </si>
  <si>
    <t>http://www.rsc-ne-scotland.org.uk/mashe/2009/09/what-ive-starred-this-week-september-15-2009/</t>
  </si>
  <si>
    <t>http://www.rsc-ne-scotland.org.uk/mashe/2009/09/what-ive-starred-this-week-september-1-2009/</t>
  </si>
  <si>
    <t>http://www.rsc-ne-scotland.org.uk/mashe/2009/09/twevs/</t>
  </si>
  <si>
    <t>http://www.rsc-ne-scotland.org.uk/mashe/2009/09/twevs-presentation/</t>
  </si>
  <si>
    <t>http://www.rsc-ne-scotland.org.uk/mashe/2009/09/mashe-100th-post-electronic-voting-interactive-lectures-using-twitter-twevs/</t>
  </si>
  <si>
    <t>http://www.rsc-ne-scotland.org.uk/mashe/2009/09/altc2009-mobile-technology/</t>
  </si>
  <si>
    <t>http://www.rsc-ne-scotland.org.uk/mashe/2009/09/altc2009-audio-feedback/</t>
  </si>
  <si>
    <t>http://www.rsc-ne-scotland.org.uk/mashe/2009/08/what-ive-starred-this-week-august-4-2009/</t>
  </si>
  <si>
    <t>http://www.rsc-ne-scotland.org.uk/mashe/2009/08/what-ive-starred-this-week-august-25-2009/</t>
  </si>
  <si>
    <t>http://www.rsc-ne-scotland.org.uk/mashe/2009/08/what-ive-starred-this-week-august-18-2009/</t>
  </si>
  <si>
    <t>http://www.rsc-ne-scotland.org.uk/mashe/2009/08/what-ive-starred-this-week-august-11-2009/</t>
  </si>
  <si>
    <t>http://www.rsc-ne-scotland.org.uk/mashe/2009/08/twevs-the-build/</t>
  </si>
  <si>
    <t>http://www.rsc-ne-scotland.org.uk/mashe/2009/08/paper-identifying-middlewares-for-mashup-personal-learning-environments/</t>
  </si>
  <si>
    <t>http://www.rsc-ne-scotland.org.uk/mashe/2009/08/national-unsatisfied-student-survey-2009-the-scottish-picture/</t>
  </si>
  <si>
    <t>http://www.rsc-ne-scotland.org.uk/mashe/2009/08/android-mobile-os-pandoras-box-of-accessibility-opportunities/</t>
  </si>
  <si>
    <t>http://www.rsc-ne-scotland.org.uk/mashe/2009/07/what-ive-starred-this-week-july-28-2009/</t>
  </si>
  <si>
    <t>http://www.rsc-ne-scotland.org.uk/mashe/2009/07/what-ive-starred-this-week-july-21-2009/</t>
  </si>
  <si>
    <t>http://www.rsc-ne-scotland.org.uk/mashe/2009/07/what-ive-starred-this-week-july-14-2009/</t>
  </si>
  <si>
    <t>http://www.rsc-ne-scotland.org.uk/mashe/2009/07/twitter-integration-for-marketing-higher-education/</t>
  </si>
  <si>
    <t>http://www.rsc-ne-scotland.org.uk/mashe/2009/07/the-future-of-higher-education-in-the-edgeless-university/</t>
  </si>
  <si>
    <t>http://www.rsc-ne-scotland.org.uk/mashe/2009/07/google-wave-in-education/</t>
  </si>
  <si>
    <t>http://www.rsc-ne-scotland.org.uk/mashe/2009/07/free-event-freedom-of-information-whats-in-it-for-researchers/</t>
  </si>
  <si>
    <t>http://www.rsc-ne-scotland.org.uk/mashe/2009/07/15-old-media-experts-intelligent-filters/</t>
  </si>
  <si>
    <t>http://www.rsc-ne-scotland.org.uk/mashe/2009/06/what-ive-starred-this-week-june-9-2009/</t>
  </si>
  <si>
    <t>http://www.rsc-ne-scotland.org.uk/mashe/2009/06/what-ive-starred-this-week-june-30-2009/</t>
  </si>
  <si>
    <t>http://www.rsc-ne-scotland.org.uk/mashe/2009/06/what-ive-starred-this-week-june-23-2009/</t>
  </si>
  <si>
    <t>http://www.rsc-ne-scotland.org.uk/mashe/2009/06/what-ive-starred-this-week-june-2-2009/</t>
  </si>
  <si>
    <t>http://www.rsc-ne-scotland.org.uk/mashe/2009/06/web-20-technologies-for-learning-overview-guidelines-and-policy-advice/</t>
  </si>
  <si>
    <t>http://www.rsc-ne-scotland.org.uk/mashe/2009/06/rsc-mp3-he-update-may-09/</t>
  </si>
  <si>
    <t>http://www.rsc-ne-scotland.org.uk/mashe/2009/06/rsc-mp3-he-update-may-09-%e2%80%93-interview-with-tomaz-lasic/</t>
  </si>
  <si>
    <t>http://www.rsc-ne-scotland.org.uk/mashe/2009/06/creating-student-video-feedback-using-screentoaster/</t>
  </si>
  <si>
    <t>http://www.rsc-ne-scotland.org.uk/mashe/2009/05/which-netbook-now/</t>
  </si>
  <si>
    <t>http://www.rsc-ne-scotland.org.uk/mashe/2009/05/what-ive-starred-this-week-may-6-2009/</t>
  </si>
  <si>
    <t>http://www.rsc-ne-scotland.org.uk/mashe/2009/05/what-ive-starred-this-week-may-26-2009/</t>
  </si>
  <si>
    <t>http://www.rsc-ne-scotland.org.uk/mashe/2009/05/what-ive-starred-this-week-may-19-2009/</t>
  </si>
  <si>
    <t>http://www.rsc-ne-scotland.org.uk/mashe/2009/05/what-ive-%e2%80%99starred%e2%80%99-this-week-may-12-2009/</t>
  </si>
  <si>
    <t>http://www.rsc-ne-scotland.org.uk/mashe/2009/05/ultra-mobile-ultra-cheap-student-netbooks/</t>
  </si>
  <si>
    <t>http://www.rsc-ne-scotland.org.uk/mashe/2009/05/student-audio-feedback-what-why-and-how/</t>
  </si>
  <si>
    <t>http://www.rsc-ne-scotland.org.uk/mashe/2009/05/rsc-mp3-he-update-apr-09/</t>
  </si>
  <si>
    <t>http://www.rsc-ne-scotland.org.uk/mashe/2009/05/rsc-mp3-he-update-apr-09-interview-with-emma-purnell/</t>
  </si>
  <si>
    <t>http://www.rsc-ne-scotland.org.uk/mashe/2009/05/he-in-a-web-20-world-report/</t>
  </si>
  <si>
    <t>http://www.rsc-ne-scotland.org.uk/mashe/2009/05/generating-student-video-feedback-using-screentoaster/</t>
  </si>
  <si>
    <t>http://www.rsc-ne-scotland.org.uk/mashe/2009/05/evernote-technologies-for-teaching-and-learning-from-purdue-university-6/</t>
  </si>
  <si>
    <t>http://www.rsc-ne-scotland.org.uk/mashe/2009/05/edison-making-your-pc-greener/</t>
  </si>
  <si>
    <t>http://www.rsc-ne-scotland.org.uk/mashe/2009/05/audio-feedback/</t>
  </si>
  <si>
    <t>http://www.rsc-ne-scotland.org.uk/mashe/2009/04/ywriter5-creative-writing-word-processor/</t>
  </si>
  <si>
    <t>http://www.rsc-ne-scotland.org.uk/mashe/2009/04/what-ive-starred-this-week-april-28-2009/</t>
  </si>
  <si>
    <t>http://www.rsc-ne-scotland.org.uk/mashe/2009/04/what-ive-starred-this-week-april-21-2009/</t>
  </si>
  <si>
    <t>http://www.rsc-ne-scotland.org.uk/mashe/2009/04/what-ive-starred-this-week-april-14-2009/</t>
  </si>
  <si>
    <t>http://www.rsc-ne-scotland.org.uk/mashe/2009/04/wallwisher-free-online-noticeboard/</t>
  </si>
  <si>
    <t>http://www.rsc-ne-scotland.org.uk/mashe/2009/04/visible-body-free-resource-to-view-human-anatomy-in-3d/</t>
  </si>
  <si>
    <t>http://www.rsc-ne-scotland.org.uk/mashe/2009/04/rsc-mp3-he-update-mar-09-%e2%80%93-interview-with-carol-bailey/</t>
  </si>
  <si>
    <t>http://www.rsc-ne-scotland.org.uk/mashe/2009/04/rsc-mp3-he-update-feb-09/</t>
  </si>
  <si>
    <t>http://www.rsc-ne-scotland.org.uk/mashe/2009/04/online-resource-for-hospitality-students/</t>
  </si>
  <si>
    <t>http://www.rsc-ne-scotland.org.uk/mashe/2009/04/microsofts-vision-of-technology-in-higher-education/</t>
  </si>
  <si>
    <t>http://www.rsc-ne-scotland.org.uk/mashe/2009/04/hefces-framework-for-enhancing-learning-and-teaching-through-the-use-of-technology/</t>
  </si>
  <si>
    <t>http://www.rsc-ne-scotland.org.uk/mashe/2009/04/evernote-personal-eportfolio-for-students/</t>
  </si>
  <si>
    <t>http://www.rsc-ne-scotland.org.uk/mashe/2009/04/event-podcasting-for-pedagogic-purposes-glasgow-caledonian-university-7th-may-2009/</t>
  </si>
  <si>
    <t>http://www.rsc-ne-scotland.org.uk/mashe/2009/04/eduapps-portable-applications-in-your-pocket/</t>
  </si>
  <si>
    <t>http://www.rsc-ne-scotland.org.uk/mashe/2009/03/what-ive-starred-this-week-march-31-2009/</t>
  </si>
  <si>
    <t>http://www.rsc-ne-scotland.org.uk/mashe/2009/03/what-ive-starred-this-week-march-3-2009/</t>
  </si>
  <si>
    <t>http://www.rsc-ne-scotland.org.uk/mashe/2009/03/what-ive-starred-this-week-march-24-2009/</t>
  </si>
  <si>
    <t>http://www.rsc-ne-scotland.org.uk/mashe/2009/03/what-ive-starred-this-week-march-17-2009/</t>
  </si>
  <si>
    <t>http://www.rsc-ne-scotland.org.uk/mashe/2009/03/what-ive-starred-this-week-march-10-2009/</t>
  </si>
  <si>
    <t>http://www.rsc-ne-scotland.org.uk/mashe/2009/03/robotprog-learn-programming-and-have-fun/</t>
  </si>
  <si>
    <t>http://www.rsc-ne-scotland.org.uk/mashe/2009/03/microsoft-freebies/</t>
  </si>
  <si>
    <t>http://www.rsc-ne-scotland.org.uk/mashe/2009/03/green-it-tips-for-using-less-paper-and-toner/</t>
  </si>
  <si>
    <t>http://www.rsc-ne-scotland.org.uk/mashe/2009/03/enhancement-themes/</t>
  </si>
  <si>
    <t>http://www.rsc-ne-scotland.org.uk/mashe/2009/03/bbc-launches-virtual-college-of-journalism/</t>
  </si>
  <si>
    <t>http://www.rsc-ne-scotland.org.uk/mashe/2009/03/animation-instructional-technology-100-years/</t>
  </si>
  <si>
    <t>http://www.rsc-ne-scotland.org.uk/mashe/2009/02/what-ive-starred-this-week-february-3-2009/</t>
  </si>
  <si>
    <t>http://www.rsc-ne-scotland.org.uk/mashe/2009/02/what-ive-starred-this-week-february-24-2009/</t>
  </si>
  <si>
    <t>http://www.rsc-ne-scotland.org.uk/mashe/2009/02/what-ive-starred-this-week-february-17-2009/</t>
  </si>
  <si>
    <t>http://www.rsc-ne-scotland.org.uk/mashe/2009/02/what-ive-starred-this-week-february-10-2009/</t>
  </si>
  <si>
    <t>http://www.rsc-ne-scotland.org.uk/mashe/2009/02/using-tokbox-for-live-and-recorded-video-feedback/</t>
  </si>
  <si>
    <t>http://www.rsc-ne-scotland.org.uk/mashe/2009/02/using-google-talk-for-audio-feedback/</t>
  </si>
  <si>
    <t>http://www.rsc-ne-scotland.org.uk/mashe/2009/02/thebox-project-programme-and-portfolio-management-resources-from-jisc-infonet/</t>
  </si>
  <si>
    <t>http://www.rsc-ne-scotland.org.uk/mashe/2009/02/solve-elec-25-free-electronics-circuit-analysis-software/</t>
  </si>
  <si>
    <t>http://www.rsc-ne-scotland.org.uk/mashe/2009/02/rsc-mp3-he-update-jan-09/</t>
  </si>
  <si>
    <t>http://www.rsc-ne-scotland.org.uk/mashe/2009/02/rsc-mp3-he-update-jan-09-interview-with-steve-sawbridge/</t>
  </si>
  <si>
    <t>http://www.rsc-ne-scotland.org.uk/mashe/2009/02/rsc-mp3-he-update-feb-%e2%80%9809/</t>
  </si>
  <si>
    <t>http://www.rsc-ne-scotland.org.uk/mashe/2009/02/rsc-mp3-he-update-feb-%e2%80%9809-%e2%80%93-interview-with-terry-mayes/</t>
  </si>
  <si>
    <t>http://www.rsc-ne-scotland.org.uk/mashe/2009/02/free-sms-alerts-to-students/</t>
  </si>
  <si>
    <t>http://www.rsc-ne-scotland.org.uk/mashe/2009/02/animation-history-of-the-internet/</t>
  </si>
  <si>
    <t>http://www.rsc-ne-scotland.org.uk/mashe/2009/02/3rd-party-twitter-apps-for-education-sms-broadcast/</t>
  </si>
  <si>
    <t>http://www.rsc-ne-scotland.org.uk/mashe/2009/01/what-ive-starred-this-week-january-5-2009/</t>
  </si>
  <si>
    <t>http://www.rsc-ne-scotland.org.uk/mashe/2009/01/what-ive-starred-this-week-january-27-2009/</t>
  </si>
  <si>
    <t>http://www.rsc-ne-scotland.org.uk/mashe/2009/01/what-ive-starred-this-week-january-19-2009/</t>
  </si>
  <si>
    <t>http://www.rsc-ne-scotland.org.uk/mashe/2009/01/what-ive-starred-this-week-january-12-2009/</t>
  </si>
  <si>
    <t>http://www.rsc-ne-scotland.org.uk/mashe/2009/01/twitter-in-higher-education/</t>
  </si>
  <si>
    <t>http://www.rsc-ne-scotland.org.uk/mashe/2009/01/2009-the-year-of-the-api/</t>
  </si>
  <si>
    <t>http://www.rsc-ne-scotland.org.uk/mashe/2008/12/what-ive-starred-this-week-december-28-2008/</t>
  </si>
  <si>
    <t>http://www.rsc-ne-scotland.org.uk/mashe/2008/12/what-ive-starred-this-week-december-20-2008/</t>
  </si>
  <si>
    <t>http://www.rsc-ne-scotland.org.uk/mashe/2008/12/what-ive-starred-this-week-december-12-2008/</t>
  </si>
  <si>
    <t>http://www.rsc-ne-scotland.org.uk/mashe/2008/12/sage-on-the-stage-20-beyond-the-classroom/</t>
  </si>
  <si>
    <t>http://www.rsc-ne-scotland.org.uk/mashe/2008/12/report-a-review-of-current-and-developing-international-practice-in-the-use-of-social-networking-web-20-in-higher-education/</t>
  </si>
  <si>
    <t>http://www.rsc-ne-scotland.org.uk/mashe/2008/12/panopto-free-lecture-capture-system/</t>
  </si>
  <si>
    <t>http://www.rsc-ne-scotland.org.uk/mashe/2008/12/google-lets-you-go-social/</t>
  </si>
  <si>
    <t>http://www.rsc-ne-scotland.org.uk/mashe/2008/12/free-workshop-how-can-e-portfolios-support-21st-century-learning/</t>
  </si>
  <si>
    <t>http://www.rsc-ne-scotland.org.uk/mashe/2008/12/feeling-nostalgic-the-gallery-of-historical-it-hardware/</t>
  </si>
  <si>
    <t>http://www.rsc-ne-scotland.org.uk/mashe/2008/12/diy-a-wi-fi-student-response-system/</t>
  </si>
  <si>
    <t>http://www.rsc-ne-scotland.org.uk/mashe/2008/12/digital-student/</t>
  </si>
  <si>
    <t>http://www.rsc-ne-scotland.org.uk/mashe/2008/11/which-netbook2/</t>
  </si>
  <si>
    <t>http://www.rsc-ne-scotland.org.uk/mashe/2008/11/times-higher-education-feature-on-academic-blogging/</t>
  </si>
  <si>
    <t>http://www.rsc-ne-scotland.org.uk/mashe/2008/11/preview-demo/</t>
  </si>
  <si>
    <t>http://www.rsc-ne-scotland.org.uk/mashe/2008/11/opening-up-of-educational-resources-in-higher-education/</t>
  </si>
  <si>
    <t>http://www.rsc-ne-scotland.org.uk/mashe/2008/11/open-educational-resources-cetis-briefing-paper/</t>
  </si>
  <si>
    <t>http://www.rsc-ne-scotland.org.uk/mashe/2008/11/only-got-a-minute-foreign-language-podcasts/</t>
  </si>
  <si>
    <t>http://www.rsc-ne-scotland.org.uk/mashe/2008/11/mobile-internet-mobile-life-mobile-learning/</t>
  </si>
  <si>
    <t>http://www.rsc-ne-scotland.org.uk/mashe/2008/11/liveweb-insert-and-view-web-pages-in-powerpoint-in-real-time/</t>
  </si>
  <si>
    <t>http://www.rsc-ne-scotland.org.uk/mashe/2008/11/higher-education-academy-scotland-october-newsletter/</t>
  </si>
  <si>
    <t>http://www.rsc-ne-scotland.org.uk/mashe/2008/11/bbc-a-video-guide-for-blogging-for-beginners/</t>
  </si>
  <si>
    <t>http://www.rsc-ne-scotland.org.uk/mashe/2008/10/wikivet-veterinary-curriculum-online/</t>
  </si>
  <si>
    <t>http://www.rsc-ne-scotland.org.uk/mashe/2008/10/future-of-higher-education/</t>
  </si>
  <si>
    <t>http://www.rsc-ne-scotland.org.uk/mashe/2008/10/evernote-notetaking-in-the-21st-century/</t>
  </si>
  <si>
    <t>http://www.rsc-ne-scotland.org.uk/mashe/2008/10/directory-of-learning-professionals-on-twitter/</t>
  </si>
  <si>
    <t>http://www.rsc-ne-scotland.org.uk/mashe/2008/09/which-netbook/</t>
  </si>
  <si>
    <t>http://www.rsc-ne-scotland.org.uk/mashe/2008/09/useful-data-for-physics-and-chemistry-students/</t>
  </si>
  <si>
    <t>http://www.rsc-ne-scotland.org.uk/mashe/2008/09/ucisa-survey-technology-enhanced-learning-for-higher-education-in-the-uk/</t>
  </si>
  <si>
    <t>http://www.rsc-ne-scotland.org.uk/mashe/2008/09/the-week-in-higher-education-week-37/</t>
  </si>
  <si>
    <t>http://www.rsc-ne-scotland.org.uk/mashe/2008/09/the-week-in-higher-education-week-36/</t>
  </si>
  <si>
    <t>http://www.rsc-ne-scotland.org.uk/mashe/2008/09/stop-email-overload-using-wikis-blogs-and-instant-messaging/</t>
  </si>
  <si>
    <t>http://www.rsc-ne-scotland.org.uk/mashe/2008/09/plexing-your-muscles-with-powerpoint-2007/</t>
  </si>
  <si>
    <t>http://www.rsc-ne-scotland.org.uk/mashe/2008/09/photosynth-competition/</t>
  </si>
  <si>
    <t>http://www.rsc-ne-scotland.org.uk/mashe/2008/09/mobile-broadband/</t>
  </si>
  <si>
    <t>http://www.rsc-ne-scotland.org.uk/mashe/2008/09/google-gaudi-audio-indexing-and-searching/</t>
  </si>
  <si>
    <t>http://www.rsc-ne-scotland.org.uk/mashe/2008/09/edmodo-microblogging-for-teachers-and-students/</t>
  </si>
  <si>
    <t>http://www.rsc-ne-scotland.org.uk/mashe/2008/09/do-virtual-worlds-have-a-place-in-education/</t>
  </si>
  <si>
    <t>http://www.rsc-ne-scotland.org.uk/mashe/2008/07/uhi-granted-degree-awarding-powers/</t>
  </si>
  <si>
    <t>http://www.rsc-ne-scotland.org.uk/mashe/2008/07/twitter-ye-twitter-ye-keep-your-students-informed-with-free-sms-text-message-broadcasts/</t>
  </si>
  <si>
    <t>http://www.rsc-ne-scotland.org.uk/mashe/2008/07/the-scottish-agricultural-college-becomes-scotlands-newest-higher-education-institution/</t>
  </si>
  <si>
    <t>http://www.rsc-ne-scotland.org.uk/mashe/2008/07/sociallearn-the-future-of-higher-education/</t>
  </si>
  <si>
    <t>http://www.rsc-ne-scotland.org.uk/mashe/2008/07/searchable-opencourseware-ocw-and-open-educational-resources-oer/</t>
  </si>
  <si>
    <t>http://www.rsc-ne-scotland.org.uk/mashe/2008/07/demonstration-of-sociallearn/</t>
  </si>
  <si>
    <t>http://www.rsc-ne-scotland.org.uk/mashe/2008/06/university-lectures-on-itunes/</t>
  </si>
  <si>
    <t>http://www.rsc-ne-scotland.org.uk/mashe/2008/06/scottish-higher-education-probably-the-best-higher-education-in-the-world/</t>
  </si>
  <si>
    <t>http://www.rsc-ne-scotland.org.uk/mashe/2008/06/new-rsc-ne-scotland-blog-mashe/</t>
  </si>
  <si>
    <t>http://www.rsc-ne-scotland.org.uk/mashe/2008/06/jisc-infonet-learning-space-design-photostream/</t>
  </si>
  <si>
    <t>http://www.rsc-ne-scotland.org.uk/mashe/2008/06/he-in-fe-april-2008/</t>
  </si>
  <si>
    <t>http://www.rsc-ne-scotland.org.uk/mashe/2008/06/generating-charts-from-accessible-data-tables-using-the-google-charts-api/</t>
  </si>
  <si>
    <t>http://www.rsc-ne-scotland.org.uk/mashe/2008/06/cmalt-accreditation-workshop-series/</t>
  </si>
  <si>
    <t>http://www.rsc-ne-scotland.org.uk/mashe/2008/06/call-for-papers-sfeu-next-practice-and-innovation-conference-2008/</t>
  </si>
  <si>
    <t>http://www.rsc-ne-scotland.org.uk/mashe/2008/06/becta-technology-newsletter/</t>
  </si>
  <si>
    <t>http://www.rsc-ne-scotland.org.uk/mashe/2008/06/becta-handheld-learning-conference-2008/</t>
  </si>
  <si>
    <t>http://www.rsc-ne-scotland.org.uk/mashe/2008/06/award-winning-peer-assessment-webpa/</t>
  </si>
  <si>
    <t>http://www.rsc-ne-scotland.org.uk/mashe/2008/06/accessapps-portable-assistive-software/</t>
  </si>
  <si>
    <t>http://www.rsc-ne-scotland.org.uk/mashe/2008/06/a-mornings-learning-google-alert-edtechie-he20-sociallearn-ads-fund-he-visual-gadgets/</t>
  </si>
  <si>
    <t>http://www.rsc-ne-scotland.org.uk/mashe/2008/06/21st-centrury-lecturer-more-admin-than-teaching/</t>
  </si>
  <si>
    <t>http://www.rsc-ne-scotland.org.uk/mashe/2008/05/the-sunday-times-scots-universities-skew-policy-to-aid-poor/</t>
  </si>
  <si>
    <t>http://www.rsc-ne-scotland.org.uk/mashe/2008/05/the-beginning/</t>
  </si>
  <si>
    <t>http://www.rsc-ne-scotland.org.uk/mashe/2008/05/learning-space-design-build-it-and-they-will-come-get-it-right-and-more-will-follow/</t>
  </si>
  <si>
    <t>http://www.rsc-ne-scotland.org.uk/mashe/2008/05/how-environmentally-sustainable-is-your-ict/</t>
  </si>
  <si>
    <t>http://www.rsc-ne-scotland.org.uk/mashe/2008/05/emerging-technologies-for-learning/</t>
  </si>
  <si>
    <t>http://ouseful.wordpress.com/2011/09/05/several-million-up-for-grabs-in-jisc-course-data-call-on-the-other-hand/</t>
  </si>
  <si>
    <t>http://ouseful.wordpress.com/2011/09/03/oers-public-service-education-and-open-production/</t>
  </si>
  <si>
    <t>http://ouseful.wordpress.com/2011/09/03/for-data-protection-purposes-can-you-give-me-some-personal-data/</t>
  </si>
  <si>
    <t>http://ouseful.wordpress.com/2011/09/02/using-google-spreadsheets-as-a-database-source-for-r/</t>
  </si>
  <si>
    <t>http://ouseful.wordpress.com/2011/09/01/when-i-try-to-adopt-an-academic-tone-of-voice-it-turns-out-like-this/</t>
  </si>
  <si>
    <t>http://ouseful.wordpress.com/2011/09/01/so-farewell-google-squared/</t>
  </si>
  <si>
    <t>http://ouseful.wordpress.com/2011/08/31/geofenced-audio-tours-and-flickr-privacy/</t>
  </si>
  <si>
    <t>http://ouseful.wordpress.com/2011/08/30/the-visual-difference-%e2%80%93-r-and-anscombe%e2%80%99s-quartet/</t>
  </si>
  <si>
    <t>http://ouseful.wordpress.com/2011/08/25/ou-it-analytics-and-sociallearn-vacancies-round-up/</t>
  </si>
  <si>
    <t>http://ouseful.wordpress.com/2011/08/05/creating-simple-interactive-visualisations-in-r-studio-subsetting-data/</t>
  </si>
  <si>
    <t>http://ouseful.wordpress.com/2011/07/26/autodiscoverable-feeds-and-uk-heis-again/</t>
  </si>
  <si>
    <t>http://ouseful.wordpress.com/2011/08/16/list-intelligence-mapping-lists-my-twitter-friends-are-on/</t>
  </si>
  <si>
    <t>http://ouseful.wordpress.com/2011/08/12/ou-badged-bbc-class-clips/</t>
  </si>
  <si>
    <t>http://ouseful.wordpress.com/2011/08/11/ou-on-the-telly/</t>
  </si>
  <si>
    <t>http://ouseful.wordpress.com/2011/08/09/open-data-processes-the-open-metadata-laundry/</t>
  </si>
  <si>
    <t>http://ouseful.wordpress.com/2011/08/09/getting-library-catalogue-searches-out-there/</t>
  </si>
  <si>
    <t>http://ouseful.wordpress.com/2011/08/06/comparing-columns-in-google-refine/</t>
  </si>
  <si>
    <t>http://ouseful.wordpress.com/2011/08/05/tweaking-ranking-factors-in-the-course-detective-custom-search-engine/</t>
  </si>
  <si>
    <t>http://ouseful.wordpress.com/2011/08/04/two-new-cabinet-office-open-data-consultations-data-policy-and-making-open-data-real/</t>
  </si>
  <si>
    <t>http://ouseful.wordpress.com/2011/08/03/working-visually-with-the-ggplot2-web-interface/</t>
  </si>
  <si>
    <t>http://ouseful.wordpress.com/2011/08/03/data-driven-storytelling-working-up-a-multi-layered-chart/</t>
  </si>
  <si>
    <t>http://ouseful.wordpress.com/2011/08/02/merging-two-different-datasets-containing-a-common-column-with-r-and-r-studio/</t>
  </si>
  <si>
    <t>http://ouseful.wordpress.com/2011/07/30/getting-my-eye-in-around-f1-quali-data-parallel-coordinate-plots-sort-of/</t>
  </si>
  <si>
    <t>http://ouseful.wordpress.com/2011/07/29/fragments-obtaining-individual-photo-descriptions-from-flickr-sets/</t>
  </si>
  <si>
    <t>http://ouseful.wordpress.com/2011/07/28/circles-vs-community-detection/</t>
  </si>
  <si>
    <t>http://ouseful.wordpress.com/2011/07/27/extracting-data-from-misbehaving-rssatom-feeds/</t>
  </si>
  <si>
    <t>http://ouseful.wordpress.com/2011/07/27/autocuration-signals-in-my-personalised-google-search-results/</t>
  </si>
  <si>
    <t>http://ouseful.wordpress.com/2011/07/26/integrating-course-related-search-and-bookmarking/</t>
  </si>
  <si>
    <t>http://ouseful.wordpress.com/2011/07/26/innovations-in-campus-mapping/</t>
  </si>
  <si>
    <t>http://ouseful.wordpress.com/2011/07/25/surveying-the-territory-open-source-open-ed-and-open-data-folk-on-twitter/</t>
  </si>
  <si>
    <t>http://ouseful.wordpress.com/2011/07/25/quick-command-line-reports-from-csv-data-parsed-out-of-xml-data-files/</t>
  </si>
  <si>
    <t>http://ouseful.wordpress.com/2011/07/21/on-google-and-twitter/</t>
  </si>
  <si>
    <t>http://ouseful.wordpress.com/2011/07/20/playing-with-rggplot2-online-err-i-think/</t>
  </si>
  <si>
    <t>http://ouseful.wordpress.com/2011/07/18/immediate-impressions-on-jiscs-course-data-making-the-most-of-course-information-funding-call/</t>
  </si>
  <si>
    <t>http://ouseful.wordpress.com/2011/07/15/bbc-click-radio-recording-as-live-at-the-ou/</t>
  </si>
  <si>
    <t>http://ouseful.wordpress.com/2011/07/12/immediate-thoughts-on-the-provision-of-information-about-higher-education/</t>
  </si>
  <si>
    <t>http://ouseful.wordpress.com/2011/07/08/social-media-monitoring-bit-ly-clickthrus-by-domain/</t>
  </si>
  <si>
    <t>http://ouseful.wordpress.com/2011/07/07/visualising-twitter-friend-connections-using-gephi-an-example-using-wireduk-friends-network/</t>
  </si>
  <si>
    <t>http://ouseful.wordpress.com/2011/07/07/so-whats-open-government-data-good-for-government-maybe/</t>
  </si>
  <si>
    <t>http://ouseful.wordpress.com/2011/07/07/mojoeventviz-whats-going-on-in-trafalgar-square/</t>
  </si>
  <si>
    <t>http://ouseful.wordpress.com/2011/07/07/fragments-accessing-youtube-account-data-in-google-spreadsheet-via-oauth/</t>
  </si>
  <si>
    <t>http://ouseful.wordpress.com/2011/07/06/risk-assessment-corporate-acquisitions-can-kill-apis/</t>
  </si>
  <si>
    <t>http://ouseful.wordpress.com/2011/07/05/slides-from-ou-rise-library-analytics-workshop-rambling-about-visualisation/</t>
  </si>
  <si>
    <t>http://ouseful.wordpress.com/2011/07/02/marussia-virgin-f1-factory-visit/</t>
  </si>
  <si>
    <t>http://ouseful.wordpress.com/2011/06/29/google-playing-the-seo-game-to-drive-uptake-of-google-profiles/</t>
  </si>
  <si>
    <t>http://ouseful.wordpress.com/2011/06/27/news-analysis-academia-and-demand-education/</t>
  </si>
  <si>
    <t>http://ouseful.wordpress.com/2011/06/24/open-book-talk/</t>
  </si>
  <si>
    <t>http://ouseful.wordpress.com/2011/06/24/a-couple-of-notes-on-list-intelligence/</t>
  </si>
  <si>
    <t>http://ouseful.wordpress.com/2011/06/23/confused-about-scope-art-online/</t>
  </si>
  <si>
    <t>http://ouseful.wordpress.com/2011/06/23/campus-land/</t>
  </si>
  <si>
    <t>http://ouseful.wordpress.com/2011/06/21/filter-bubbles-google-ground-truth-and-twitter-echochambers/</t>
  </si>
  <si>
    <t>http://ouseful.wordpress.com/2011/06/20/using-getthedata-to-organise-your-dataapi-faqs/</t>
  </si>
  <si>
    <t>http://ouseful.wordpress.com/2011/06/19/googles-universal-user-channel/</t>
  </si>
  <si>
    <t>http://ouseful.wordpress.com/2011/06/18/follower-networks-and-list-intelligence-list-contexts-for-jisccetis/</t>
  </si>
  <si>
    <t>http://ouseful.wordpress.com/2011/06/11/a-map-of-my-twitter-follower-network/</t>
  </si>
  <si>
    <t>http://ouseful.wordpress.com/2011/06/09/list-intelligence-finding-comprehensive-topicsector-based-twitter-lists/</t>
  </si>
  <si>
    <t>http://ouseful.wordpress.com/2011/06/09/identifying-the-twitterati-using-list-analysis/</t>
  </si>
  <si>
    <t>http://ouseful.wordpress.com/2011/06/08/ou-related-courses-network-visualisation-using-protovis-and-open-university-open-data/</t>
  </si>
  <si>
    <t>http://ouseful.wordpress.com/2011/06/08/another-blooming-look-at-gource-and-the-edina-openurl-data/</t>
  </si>
  <si>
    <t>http://ouseful.wordpress.com/2011/06/07/visualising-openurl-referrals-using-gource/</t>
  </si>
  <si>
    <t>http://ouseful.wordpress.com/2011/06/07/open-data-powered-location-based-services-in-uk-higher-education/</t>
  </si>
  <si>
    <t>http://ouseful.wordpress.com/2011/06/06/google-visualisation-api-controls-support-interactive-data-queries-within-a-web-page/</t>
  </si>
  <si>
    <t>http://ouseful.wordpress.com/2011/06/04/playing-with-large-ish-csv-files-and-using-them-as-a-database-edina-openurl-logs/</t>
  </si>
  <si>
    <t>http://ouseful.wordpress.com/2011/06/03/postcards-from-a-text-processing-excursion/</t>
  </si>
  <si>
    <t>http://ouseful.wordpress.com/2011/06/03/datafriday-on-getthedata/</t>
  </si>
  <si>
    <t>http://ouseful.wordpress.com/2011/06/02/twitter-makes-a-move-towards-social-search-time-for-some-twitter-gardening/</t>
  </si>
  <si>
    <t>http://ouseful.wordpress.com/2011/06/01/red-r-pipeline-visual-editor-for-doing-stats-with-r/</t>
  </si>
  <si>
    <t>http://ouseful.wordpress.com/2011/06/01/all-watched-over-by-machines-of-loving-grace-twitter-echochamber/</t>
  </si>
  <si>
    <t>http://ouseful.wordpress.com/2011/05/30/a-bit-of-newsjam-mojo-socialgeo-twitter-map/</t>
  </si>
  <si>
    <t>http://ouseful.wordpress.com/2011/05/25/google-correlate-what-search-terms-does-your-time-series-data-correlate-with/</t>
  </si>
  <si>
    <t>http://ouseful.wordpress.com/2011/05/24/reflections-on-the-ou-statistics-group-conference-on-visualisation-and-presentation-in-statistics/</t>
  </si>
  <si>
    <t>http://ouseful.wordpress.com/2011/05/23/a-noticing-about-e-mail/</t>
  </si>
  <si>
    <t>http://ouseful.wordpress.com/2011/05/19/whose-investor-relations-sites-do-thomson-reuters-host-a-form-of-url-hacking/</t>
  </si>
  <si>
    <t>http://ouseful.wordpress.com/2011/05/19/reshaping-your-data-pivot-tables-in-google-spreadsheets/</t>
  </si>
  <si>
    <t>http://ouseful.wordpress.com/2011/05/18/quick-summary-of-second-and-third-sessions-of-%e2%80%9cvisualisation-and-presentation-in-statistics%e2%80%9d/</t>
  </si>
  <si>
    <t>http://ouseful.wordpress.com/2011/05/18/quick-summary-of-opening-session-of-visualisation-and-presentation-in-statistics/</t>
  </si>
  <si>
    <t>http://ouseful.wordpress.com/2011/05/18/my-presentation-at-ou-statistics-conference-visualisation-tools-for-the-rest-of-us/</t>
  </si>
  <si>
    <t>http://ouseful.wordpress.com/2011/05/13/data-driven-journalism-survey/</t>
  </si>
  <si>
    <t>http://ouseful.wordpress.com/2011/05/12/visual-ui-editor-for-google-apps-script/</t>
  </si>
  <si>
    <t>http://ouseful.wordpress.com/2011/05/12/graduate-with-who-whom-exactly/</t>
  </si>
  <si>
    <t>http://ouseful.wordpress.com/2011/05/11/plotting-tabular-csv-data-and-algebraic-expressions-on-the-same-graph/</t>
  </si>
  <si>
    <t>http://ouseful.wordpress.com/2011/05/07/f1-data-junkie-new-blog/</t>
  </si>
  <si>
    <t>http://ouseful.wordpress.com/2011/05/06/merging-datesets-with-common-columns-in-google-refine/</t>
  </si>
  <si>
    <t>http://ouseful.wordpress.com/2011/05/05/first-play-with-r-and-r-studio-f1-lap-time-box-plots/</t>
  </si>
  <si>
    <t>http://ouseful.wordpress.com/2011/05/04/fragments-gluing-different-data-sources-together-with-google-refine/</t>
  </si>
  <si>
    <t>http://ouseful.wordpress.com/2011/04/30/thoughts-on-a-couple-of-lap-charting-apps/</t>
  </si>
  <si>
    <t>http://ouseful.wordpress.com/2011/04/28/visualising-sports-championship-data-using-treemaps-f1-driver-team-standings/</t>
  </si>
  <si>
    <t>http://ouseful.wordpress.com/2011/04/26/getting-access-to-university-course-code-data-or-not-yet/</t>
  </si>
  <si>
    <t>http://ouseful.wordpress.com/2011/04/26/a-first-attempt-at-looking-at-f1-timing-data-in-google-motion-charts-aka-gapminderf/</t>
  </si>
  <si>
    <t>http://ouseful.wordpress.com/2011/04/21/bbc-click-radio-openness-specail-on-privacy-jeff-jarvis-vs-andrew-keen/</t>
  </si>
  <si>
    <t>http://ouseful.wordpress.com/2011/04/19/bbc-click-radio-sxsw-interview-with-andrew-keen/</t>
  </si>
  <si>
    <t>http://ouseful.wordpress.com/2011/04/18/googling-the-future-from-the-present-and-the-past/</t>
  </si>
  <si>
    <t>http://ouseful.wordpress.com/2011/04/17/visualising-china-2011-f1-timing-charts/</t>
  </si>
  <si>
    <t>http://ouseful.wordpress.com/2011/04/16/visualising-f1-timing-sheet-data/</t>
  </si>
  <si>
    <t>http://ouseful.wordpress.com/2011/04/14/visualising-vodafone-mclaren-f1-telemetry-data-in-gephi/</t>
  </si>
  <si>
    <t>http://ouseful.wordpress.com/2011/04/13/esteem-project-library-website-tracking-for-vle-referrals/</t>
  </si>
  <si>
    <t>http://ouseful.wordpress.com/2011/04/12/using-protovis-to-visualise-connections-between-people-tweeting-a-particular-term/</t>
  </si>
  <si>
    <t>http://ouseful.wordpress.com/2011/04/12/tech-tips-making-sense-of-json-strings-follow-the-structure/</t>
  </si>
  <si>
    <t>http://ouseful.wordpress.com/2011/04/10/uk-journalists-on-twitter/</t>
  </si>
  <si>
    <t>http://ouseful.wordpress.com/2011/04/10/data-liberation-formula-one-press-release-timing-sheets/</t>
  </si>
  <si>
    <t>http://ouseful.wordpress.com/2011/04/08/oer-hack-day-uk-universities-prospectus-search-course-detective/</t>
  </si>
  <si>
    <t>http://ouseful.wordpress.com/2011/04/08/a-first-quick-viz-of-uk-university-fees/</t>
  </si>
  <si>
    <t>http://ouseful.wordpress.com/2011/04/04/just-do-it-yourself-my-uksg-presentation/</t>
  </si>
  <si>
    <t>http://ouseful.wordpress.com/2011/03/28/a-python-xml-handling-gotcha-namespaces/</t>
  </si>
  <si>
    <t>http://ouseful.wordpress.com/2011/03/24/tso-openup-competition-opening-up-ucas-data/</t>
  </si>
  <si>
    <t>http://ouseful.wordpress.com/2011/03/24/tso-open-up-competition-opening-up-ucas-data/</t>
  </si>
  <si>
    <t>http://ouseful.wordpress.com/2011/03/21/vicarious-learning-and-the-practitioner-educator/</t>
  </si>
  <si>
    <t>http://ouseful.wordpress.com/2011/03/21/esteem-project-custom-course-search-engines/</t>
  </si>
  <si>
    <t>http://ouseful.wordpress.com/2011/03/18/open-data-processes-taps-query-pathsaudit-trails-and-round-tripping/</t>
  </si>
  <si>
    <t>http://ouseful.wordpress.com/2011/03/18/academic-library-usage-data-as-reported-to-sconul-via-foi-and-a-thought-about-whitebox-data-reporting/</t>
  </si>
  <si>
    <t>http://ouseful.wordpress.com/2011/03/11/thinkses-around-open-course-accreditation/</t>
  </si>
  <si>
    <t>http://ouseful.wordpress.com/2011/03/10/another-step-on-the-road-to-a-distributed-data-ac-uk-southampton-university-linked-open-data/</t>
  </si>
  <si>
    <t>http://ouseful.wordpress.com/2011/03/09/cobbling-together-a-searchable-twitter-friendsfollowers-contact-list-in-google-spreadsheets/</t>
  </si>
  <si>
    <t>http://ouseful.wordpress.com/2011/03/08/getting-started-with-google-apis-round-up-of-google-interactive-api-explorers/</t>
  </si>
  <si>
    <t>http://ouseful.wordpress.com/2011/03/07/ou-jobs-round-up-academic-positions-in-educational-technology/</t>
  </si>
  <si>
    <t>http://ouseful.wordpress.com/2011/03/07/library-catalogue-sru-queries-via-yql-and-yahoo-pipes/</t>
  </si>
  <si>
    <t>http://ouseful.wordpress.com/2011/03/03/ongoing-jisc-projects-of-possible-interest-to-lak11-attendees/</t>
  </si>
  <si>
    <t>http://ouseful.wordpress.com/2011/03/01/more-pivots-around-twitter-data-little-l-little-d-again/</t>
  </si>
  <si>
    <t>http://ouseful.wordpress.com/2011/03/01/google-social-search-results-but-only-on-google-com-for-now/</t>
  </si>
  <si>
    <t>http://ouseful.wordpress.com/2011/02/24/bbc-in-our-time-reading-list-using-linked-data/</t>
  </si>
  <si>
    <t>http://ouseful.wordpress.com/2011/02/23/opening-up-digital-planet/</t>
  </si>
  <si>
    <t>http://ouseful.wordpress.com/2011/02/23/first-inklings-of-a-small-contract-market-around-data-services-and-a-concern/</t>
  </si>
  <si>
    <t>http://ouseful.wordpress.com/2011/02/23/coming-soon-a-command-line-to-the-web-in-google-chrome/</t>
  </si>
  <si>
    <t>http://ouseful.wordpress.com/2011/02/19/a-quick-comparison-of-several-recent-online-consultations/</t>
  </si>
  <si>
    <t>http://ouseful.wordpress.com/2011/02/16/google-apps-as-a-mashup-environment-slides-from-guug11/</t>
  </si>
  <si>
    <t>http://ouseful.wordpress.com/2011/02/11/uk-he-libraries-using-google-analytics/</t>
  </si>
  <si>
    <t>http://ouseful.wordpress.com/2011/02/11/child-of-the-library/</t>
  </si>
  <si>
    <t>http://ouseful.wordpress.com/2011/02/08/shaping-the-future-of-open-data/</t>
  </si>
  <si>
    <t>http://ouseful.wordpress.com/2011/02/08/predictive-ads-or-email-address-targeted-advertising/</t>
  </si>
  <si>
    <t>http://ouseful.wordpress.com/2011/02/06/the-most-accessible-media-player-on-the-web/</t>
  </si>
  <si>
    <t>http://ouseful.wordpress.com/2011/02/03/visualising-ad-hoc-tweeted-link-communities-via-backtype/</t>
  </si>
  <si>
    <t>http://ouseful.wordpress.com/2011/02/03/openness-on-digital-planet/</t>
  </si>
  <si>
    <t>http://ouseful.wordpress.com/2011/02/02/handling-rdf-on-your-own-system-quick-start/</t>
  </si>
  <si>
    <t>http://ouseful.wordpress.com/2011/01/30/open-university-undergraduate-module-map/</t>
  </si>
  <si>
    <t>http://ouseful.wordpress.com/2011/01/28/getting-started-with-local-council-spending-data/</t>
  </si>
  <si>
    <t>http://ouseful.wordpress.com/2011/01/27/tags-associated-with-other-tags-on-delicious-bookmarked-resources/</t>
  </si>
  <si>
    <t>http://ouseful.wordpress.com/2011/01/27/corporate-data-analyst-job-at-the-ou/</t>
  </si>
  <si>
    <t>http://ouseful.wordpress.com/2011/01/21/visualising-ou-academic-participation-with-the-bbcs-in-our-time/</t>
  </si>
  <si>
    <t>http://ouseful.wordpress.com/2011/01/21/putting-public-open-data-to-work/</t>
  </si>
  <si>
    <t>http://ouseful.wordpress.com/2011/01/20/a-few-more-thoughts-on-getthedata-org/</t>
  </si>
  <si>
    <t>http://ouseful.wordpress.com/2011/01/17/bootstrapping-getthedata-org-for-all-your-public-open-data-questions-and-answers/</t>
  </si>
  <si>
    <t>http://ouseful.wordpress.com/2011/01/15/matplotlib-detrending-time-series-data/</t>
  </si>
  <si>
    <t>http://ouseful.wordpress.com/2011/01/14/setting-an-exercise-in-social-media-research/</t>
  </si>
  <si>
    <t>http://ouseful.wordpress.com/2011/01/14/dominant-tags-in-my-delicious-network/</t>
  </si>
  <si>
    <t>http://ouseful.wordpress.com/2011/01/13/social-networks-on-delicious/</t>
  </si>
  <si>
    <t>http://ouseful.wordpress.com/2011/01/13/augmenting-oubbc-co-pro-programme-data-with-semantic-tags/</t>
  </si>
  <si>
    <t>http://ouseful.wordpress.com/2011/01/08/visualising-delicious-tag-communities-using-gephi/</t>
  </si>
  <si>
    <t>http://ouseful.wordpress.com/2011/01/07/looking-up-stuff-via-isbns/</t>
  </si>
  <si>
    <t>http://ouseful.wordpress.com/2011/01/06/so-what-do-universities-sell/</t>
  </si>
  <si>
    <t>http://ouseful.wordpress.com/2011/01/06/improving-autocorrelation-calculations-on-google-trends-data/</t>
  </si>
  <si>
    <t>http://ouseful.wordpress.com/2011/01/05/sketching-connections-between-us-house-and-senate-tweeps/</t>
  </si>
  <si>
    <t>http://ouseful.wordpress.com/2011/01/05/identifying-periodic-google-trends-part-1-autocorrelation/</t>
  </si>
  <si>
    <t>http://ouseful.wordpress.com/2011/01/04/sketching-the-structure-of-the-uk-political-media-twittersphere/</t>
  </si>
  <si>
    <t>http://ouseful.wordpress.com/2010/12/28/who-see-whose-conversation-instream-on-twitter/</t>
  </si>
  <si>
    <t>http://ouseful.wordpress.com/2010/12/23/scholarly-communication-in-the-networked-age/</t>
  </si>
  <si>
    <t>http://ouseful.wordpress.com/2010/12/22/unmeasurable-impact/</t>
  </si>
  <si>
    <t>http://ouseful.wordpress.com/2010/12/22/rss-in-repositories-and-a-comment-about-blog-comments/</t>
  </si>
  <si>
    <t>http://ouseful.wordpress.com/2010/12/21/sou_airport-no-ads-thanks-just-info-a-flight-tracking-autoresponder-would-be-handy-though/</t>
  </si>
  <si>
    <t>http://ouseful.wordpress.com/2010/12/21/google-translate-equilibrium-finder-and-google-books-ngrams/</t>
  </si>
  <si>
    <t>http://ouseful.wordpress.com/2010/12/20/on-flickr-delicious-and-yahoo-pipes/</t>
  </si>
  <si>
    <t>http://ouseful.wordpress.com/2010/12/18/translate-to-google-statistical-google-standard-english/</t>
  </si>
  <si>
    <t>http://ouseful.wordpress.com/2010/12/14/the-problem-with-linked-data-is-that-things-dont-quite-link-up/</t>
  </si>
  <si>
    <t>http://ouseful.wordpress.com/2010/12/14/so-you-want-to-be-a-data-scientist/</t>
  </si>
  <si>
    <t>http://ouseful.wordpress.com/2010/12/14/open-data-sceptic/</t>
  </si>
  <si>
    <t>http://ouseful.wordpress.com/2010/12/13/teaching-answers/</t>
  </si>
  <si>
    <t>http://ouseful.wordpress.com/2010/12/13/common-friends-on-twitter/</t>
  </si>
  <si>
    <t>http://ouseful.wordpress.com/2010/12/10/where-linked-data-would-be-useful-creating-more-mps-maps-from-the-guardian-politics-api/</t>
  </si>
  <si>
    <t>http://ouseful.wordpress.com/2010/12/10/massive-open-online-courses-all-you-need-to-know/</t>
  </si>
  <si>
    <t>http://ouseful.wordpress.com/2010/12/09/spread-spectrum-status-updates/</t>
  </si>
  <si>
    <t>http://ouseful.wordpress.com/2010/12/09/petition-or-plebiscite-flashdos/</t>
  </si>
  <si>
    <t>http://ouseful.wordpress.com/2010/12/09/educative-media/</t>
  </si>
  <si>
    <t>http://ouseful.wordpress.com/2010/12/09/an-appropriate-use-of-technology/</t>
  </si>
  <si>
    <t>http://ouseful.wordpress.com/2010/12/08/nobody-would-have-believed/</t>
  </si>
  <si>
    <t>http://ouseful.wordpress.com/2010/12/08/google-books-library-shelves/</t>
  </si>
  <si>
    <t>http://ouseful.wordpress.com/2010/12/04/what-is-a-data-journalist/</t>
  </si>
  <si>
    <t>http://ouseful.wordpress.com/2010/12/03/linked-data-without-the-sparql/</t>
  </si>
  <si>
    <t>http://ouseful.wordpress.com/2010/12/02/tv-criticreviewer-or-tv-scheduler/</t>
  </si>
  <si>
    <t>http://ouseful.wordpress.com/2010/11/26/blogged-elsewhere-getting-started-with-coins-gov-spending-linked-data/</t>
  </si>
  <si>
    <t>http://ouseful.wordpress.com/2010/11/25/subscription-models-for-lifelong-students/</t>
  </si>
  <si>
    <t>http://ouseful.wordpress.com/2010/11/25/dewey-fencing-and-getting-started-with-bibliographica/</t>
  </si>
  <si>
    <t>http://ouseful.wordpress.com/2010/11/24/should-academic-journal-papers-have-video-trailers/</t>
  </si>
  <si>
    <t>http://ouseful.wordpress.com/2010/11/24/new-study-at-ou-ios-app-for-iphone-ipad-and-ipod-touch/</t>
  </si>
  <si>
    <t>http://ouseful.wordpress.com/2010/11/23/time-yet-for-twitter-captions-on-bbc-iplayer-content/</t>
  </si>
  <si>
    <t>http://ouseful.wordpress.com/2010/11/23/getting-started-with-data-open-ac-uk-course-linked-data/</t>
  </si>
  <si>
    <t>http://ouseful.wordpress.com/2010/11/19/using-gephi-to-create-bubble-charts-exploring-government-tenders/</t>
  </si>
  <si>
    <t>http://ouseful.wordpress.com/2010/11/19/if-youre-going-to-republish-data-try-to-be-consistent/</t>
  </si>
  <si>
    <t>http://ouseful.wordpress.com/2010/11/19/government-spending-data-explorer/</t>
  </si>
  <si>
    <t>http://ouseful.wordpress.com/2010/11/19/all-jobs-digital-at-the-ou/</t>
  </si>
  <si>
    <t>http://ouseful.wordpress.com/2010/11/18/screenscraping-the-ou-set-books-webpage-sometimes-its-worth-asking/</t>
  </si>
  <si>
    <t>http://ouseful.wordpress.com/2010/11/18/my-understanding-of-sparql-the-first-attempt/</t>
  </si>
  <si>
    <t>http://ouseful.wordpress.com/2010/11/17/yahoo-clues-search-pathways-and-search-trends-with-demographic-data/</t>
  </si>
  <si>
    <t>http://ouseful.wordpress.com/2010/11/17/random-thoughts-on-search-demographics/</t>
  </si>
  <si>
    <t>http://ouseful.wordpress.com/2010/11/17/data-open-ac-uk-linked-data-now-exposing-module-information/</t>
  </si>
  <si>
    <t>http://ouseful.wordpress.com/2010/11/16/buggy-quirky-behaviour-to-watch-for-in-google-spreadsheets-importdata-and-query-formulae/</t>
  </si>
  <si>
    <t>http://ouseful.wordpress.com/2010/11/12/practical-data-scraping-uk-government-transparency-data-ministers-meetings/</t>
  </si>
  <si>
    <t>http://ouseful.wordpress.com/2010/11/09/show-me-the-data-but-not-all-of-it-just-a-little-bit/</t>
  </si>
  <si>
    <t>http://ouseful.wordpress.com/2010/11/08/getting-started-with-linked-data-openup-laboratories/</t>
  </si>
  <si>
    <t>http://ouseful.wordpress.com/2010/11/03/accessing-government-education-data-in-scraperwiki-via-the-edubaseeducation-datastore-api/</t>
  </si>
  <si>
    <t>http://ouseful.wordpress.com/2010/11/02/accessing-linked-data-in-scraperwiki/</t>
  </si>
  <si>
    <t>http://ouseful.wordpress.com/2010/11/01/tesco-the-tech-company/</t>
  </si>
  <si>
    <t>http://ouseful.wordpress.com/2010/10/31/what-happens-if-java-dies/</t>
  </si>
  <si>
    <t>http://ouseful.wordpress.com/2010/10/29/first-dabblings-with-scraperwiki-all-party-groups/</t>
  </si>
  <si>
    <t>http://ouseful.wordpress.com/2010/10/28/visualising-the-life-of-a-code-repository/</t>
  </si>
  <si>
    <t>http://ouseful.wordpress.com/2010/10/27/discovering-co-location-communities-tweets-near-wherever/</t>
  </si>
  <si>
    <t>http://ouseful.wordpress.com/2010/10/27/could-librarians-be-influential-friends-and-who-owns-your-search-persona/</t>
  </si>
  <si>
    <t>http://ouseful.wordpress.com/2010/10/26/more-python-floundering-stripping-google-analytics-tracking-codes-out-of-urls/</t>
  </si>
  <si>
    <t>http://ouseful.wordpress.com/2010/10/25/rant-about-url-shorteners/</t>
  </si>
  <si>
    <t>http://ouseful.wordpress.com/2010/10/25/backup-and-run-yahoo-pipes-pipework-on-google-app-engine/</t>
  </si>
  <si>
    <t>http://ouseful.wordpress.com/2010/10/23/feed-detection-from-blog-url-lists-with-opml-output/</t>
  </si>
  <si>
    <t>http://ouseful.wordpress.com/2010/10/23/blog-details-from-an-rssatom-feed/</t>
  </si>
  <si>
    <t>http://ouseful.wordpress.com/2010/10/22/feed-autodetection-with-yql/</t>
  </si>
  <si>
    <t>http://ouseful.wordpress.com/2010/10/22/a-custom-search-engine-for-the-computer-weekly-it-blog-awards-2010-nominees/</t>
  </si>
  <si>
    <t>http://ouseful.wordpress.com/2010/10/21/first-attempt-at-rssatom-feed-autodetection-with-beautifulsoup/</t>
  </si>
  <si>
    <t>http://ouseful.wordpress.com/2010/10/21/adding-value-to-the-blog-awards-process/</t>
  </si>
  <si>
    <t>http://ouseful.wordpress.com/2010/10/20/5-minute-hack-qr-codes-from-an-rss-feed/</t>
  </si>
  <si>
    <t>http://ouseful.wordpress.com/2010/10/18/getting-the-output-of-a-yahoo-pipe-into-your-own-webpage/</t>
  </si>
  <si>
    <t>http://ouseful.wordpress.com/2010/10/18/friends-of-the-community-whos-effectively-following-a-hashtag/</t>
  </si>
  <si>
    <t>http://ouseful.wordpress.com/2010/10/16/facebook-app-permissions-request-what-does-this-mean/</t>
  </si>
  <si>
    <t>http://ouseful.wordpress.com/2010/10/16/against-powerpoint-animated-talks/</t>
  </si>
  <si>
    <t>http://ouseful.wordpress.com/2010/10/12/a-further-look-at-the-orange-data-playground-filters-and-file-merging/</t>
  </si>
  <si>
    <t>http://ouseful.wordpress.com/2010/10/11/ouseless-info/</t>
  </si>
  <si>
    <t>http://ouseful.wordpress.com/2010/10/07/legacy-systems-management-time-for-a-cobol-course/</t>
  </si>
  <si>
    <t>http://ouseful.wordpress.com/2010/10/06/orange-visual-visualisation-tool/</t>
  </si>
  <si>
    <t>http://ouseful.wordpress.com/2010/10/04/its-all-about-flow/</t>
  </si>
  <si>
    <t>http://ouseful.wordpress.com/2010/10/03/graph-structure-of-an-open-science-notebook-linked-science-ftw/</t>
  </si>
  <si>
    <t>http://ouseful.wordpress.com/2010/10/01/uk-open-data-guidance-resources/</t>
  </si>
  <si>
    <t>http://ouseful.wordpress.com/2010/09/30/yahoo-pipes-code-generator/</t>
  </si>
  <si>
    <t>http://ouseful.wordpress.com/2010/09/30/my-twitter-community-grabbing-code-newt-py/</t>
  </si>
  <si>
    <t>http://ouseful.wordpress.com/2010/09/29/xml-data-scraping-and-screen-scraping-with-yql/</t>
  </si>
  <si>
    <t>http://ouseful.wordpress.com/2010/09/29/so-how-does-the-backchannel-work-when-chatham-house-rules-are-in-place/</t>
  </si>
  <si>
    <t>http://ouseful.wordpress.com/2010/09/28/data-open-ac-uk-arrives-with-linked-data-goodness/</t>
  </si>
  <si>
    <t>http://ouseful.wordpress.com/2010/09/27/initial-thoughts-on-profiling-dirdigengs-friends-network-on-twitter/</t>
  </si>
  <si>
    <t>http://ouseful.wordpress.com/2010/09/24/so-when-will-we-start-to-see-live-billboard-ads-in-streetview/</t>
  </si>
  <si>
    <t>http://ouseful.wordpress.com/2010/09/24/open-courses-about-10-weeks-seems-to-be-it-then/</t>
  </si>
  <si>
    <t>http://ouseful.wordpress.com/2010/09/23/plenk2010-twitter-clusters/</t>
  </si>
  <si>
    <t>http://ouseful.wordpress.com/2010/09/23/ffmpeg-handy-hints/</t>
  </si>
  <si>
    <t>http://ouseful.wordpress.com/2010/09/23/digging-deeper-into-the-structure-of-my-twitter-friends-network-librarian-spotting/</t>
  </si>
  <si>
    <t>http://ouseful.wordpress.com/2010/09/21/small-world-a-snapshot-of-how-my-twitter-friends-follow-each-other/</t>
  </si>
  <si>
    <t>http://ouseful.wordpress.com/2010/09/20/finding-email-addresses-from-twitter-ids-google-otherme/</t>
  </si>
  <si>
    <t>http://ouseful.wordpress.com/2010/09/19/keynote-vjing-supporting-spoken-word-events-with-live-mixed-visuals/</t>
  </si>
  <si>
    <t>http://ouseful.wordpress.com/2010/09/17/a-quick-play-with-google-static-maps-dallas-crime/</t>
  </si>
  <si>
    <t>http://ouseful.wordpress.com/2010/09/17/a-first-not-very-successful-look-at-using-ordnance-survey-openlayers/</t>
  </si>
  <si>
    <t>http://ouseful.wordpress.com/2010/09/14/so-wtf-is-data-scholarship/</t>
  </si>
  <si>
    <t>http://ouseful.wordpress.com/2010/09/14/so-what-are-we-going-to-actually-do-with-all-this-open-data/</t>
  </si>
  <si>
    <t>http://ouseful.wordpress.com/2010/09/13/structural-differences-in-hashtag-communities-highly-interconnected-or-not/</t>
  </si>
  <si>
    <t>http://ouseful.wordpress.com/2010/09/13/more-observations-on-the-twittering-mps-network/</t>
  </si>
  <si>
    <t>http://ouseful.wordpress.com/2010/09/13/first-pass-quick-look-at-the-uk-mps-twitter-network/</t>
  </si>
  <si>
    <t>http://ouseful.wordpress.com/2010/09/10/so-what-do-simple-hashtag-community-visualisations-tell-us/</t>
  </si>
  <si>
    <t>http://ouseful.wordpress.com/2010/09/09/additional-thoughts-on-tag-powered-context/</t>
  </si>
  <si>
    <t>http://ouseful.wordpress.com/2010/09/08/discovering-context-event-focusing/</t>
  </si>
  <si>
    <t>http://ouseful.wordpress.com/2010/09/08/deriving-a-persistent-edtech-context-from-the-altc2010-twitter-backchannel/</t>
  </si>
  <si>
    <t>http://ouseful.wordpress.com/2010/09/02/a-quick-visualisation-of-pingbacked-posts-in-ouseful-info-using-gephi/</t>
  </si>
  <si>
    <t>http://ouseful.wordpress.com/2010/09/01/top-level-url-conventions-in-local-council-open-data-websites/</t>
  </si>
  <si>
    <t>http://ouseful.wordpress.com/2010/08/31/whos-using-mendeley-in-your-institution/</t>
  </si>
  <si>
    <t>http://ouseful.wordpress.com/2010/08/31/using-graphviz-to-explore-the-internal-link-structure-of-a-wordpress-blog/</t>
  </si>
  <si>
    <t>http://ouseful.wordpress.com/2010/08/30/the-structure-of-ouseful-info/</t>
  </si>
  <si>
    <t>http://ouseful.wordpress.com/2010/08/27/slideshare-stats-number-of-views-of-your-recent-slideshows/</t>
  </si>
  <si>
    <t>http://ouseful.wordpress.com/2010/08/26/in-for-a-penny-in-for-a-pound-my-promotion-case-for-support/</t>
  </si>
  <si>
    <t>http://ouseful.wordpress.com/2010/08/25/my-slides-from-the-data-driven-journalism-round-table-ddj/</t>
  </si>
  <si>
    <t>http://ouseful.wordpress.com/2010/08/25/doodlings-around-the-data-driven-journalism-round-table-event-hashtag-community/</t>
  </si>
  <si>
    <t>http://ouseful.wordpress.com/2010/08/17/idle-thought-a-couple-more-approaches-to-making-csv-files-queryable/</t>
  </si>
  <si>
    <t>http://ouseful.wordpress.com/2010/08/11/crowd-sourcing-a-promotion-case/</t>
  </si>
  <si>
    <t>http://ouseful.wordpress.com/2010/08/11/approaches-to-soliciting-responses-for-institutional-responses-to-formal-consultations/</t>
  </si>
  <si>
    <t>http://ouseful.wordpress.com/2010/08/10/on-the-different-roles-documents-and-comments-may-take-in-a-commentable-document/</t>
  </si>
  <si>
    <t>http://ouseful.wordpress.com/2010/07/30/library-location-data-on-data-gov-uk/</t>
  </si>
  <si>
    <t>http://ouseful.wordpress.com/2010/07/28/project-pitching-jisc-elevator-concept/</t>
  </si>
  <si>
    <t>http://ouseful.wordpress.com/2010/07/28/fragments-open-access-journal-data/</t>
  </si>
  <si>
    <t>http://ouseful.wordpress.com/2010/07/27/libraries-near-me-map-courtesy-of-librarything/</t>
  </si>
  <si>
    <t>http://ouseful.wordpress.com/2010/07/26/openlearn-website-refresh-and-the-re-emergence-of-sociallearn/</t>
  </si>
  <si>
    <t>http://ouseful.wordpress.com/2010/07/26/google-impact-the-google-suggest-factor/</t>
  </si>
  <si>
    <t>http://ouseful.wordpress.com/2010/07/25/f1-pit-stop-strategist-what-id-like-to-see-post-pitstop-re-entry-points/</t>
  </si>
  <si>
    <t>http://ouseful.wordpress.com/2010/07/23/5-minute-hack-uk-centres-online-map/</t>
  </si>
  <si>
    <t>http://ouseful.wordpress.com/2010/07/22/why-should-academics-develop-their-course-materials-in-public/</t>
  </si>
  <si>
    <t>http://ouseful.wordpress.com/2010/07/22/getting-web-based-images-into-a-mobile-app-app-inventor-formula-plotting-app-using-the-google-charts-api/</t>
  </si>
  <si>
    <t>http://ouseful.wordpress.com/2010/07/21/getting-started-with-google-app-inventor-a-twitter-search-client/</t>
  </si>
  <si>
    <t>http://ouseful.wordpress.com/2010/07/21/education-and-the-real-world/</t>
  </si>
  <si>
    <t>http://ouseful.wordpress.com/2010/07/21/digigov-draft-guidance-on-commentable-documents/</t>
  </si>
  <si>
    <t>http://ouseful.wordpress.com/2010/07/20/overview-of-google-app-inventor-blocks/</t>
  </si>
  <si>
    <t>http://ouseful.wordpress.com/2010/07/20/contextual-content-delivery/</t>
  </si>
  <si>
    <t>http://ouseful.wordpress.com/2010/07/19/previewing-the-contents-of-a-json-feed/</t>
  </si>
  <si>
    <t>http://ouseful.wordpress.com/2010/07/19/grabbing-the-output-of-a-yahoo-pipe-into-a-web-page/</t>
  </si>
  <si>
    <t>http://ouseful.wordpress.com/2010/07/16/meetingworkshop-amplification-at-dmu/</t>
  </si>
  <si>
    <t>http://ouseful.wordpress.com/2010/07/16/backchannel-side-effects-personal-meeting-notes/</t>
  </si>
  <si>
    <t>http://ouseful.wordpress.com/2010/07/15/what-else-i-have-missed-recently-more-subscription-management-tools-in-delicious/</t>
  </si>
  <si>
    <t>http://ouseful.wordpress.com/2010/07/15/documentcomment-interlacing-with-digress-it/</t>
  </si>
  <si>
    <t>http://ouseful.wordpress.com/2010/07/13/google-charts-now-plot-functions/</t>
  </si>
  <si>
    <t>http://ouseful.wordpress.com/2010/07/12/using-twitter-lists-to-define-custom-search-engines/</t>
  </si>
  <si>
    <t>http://ouseful.wordpress.com/2010/07/09/opml-support-for-jiscpress-and-writetoreply/</t>
  </si>
  <si>
    <t>http://ouseful.wordpress.com/2010/07/09/open-course-production/</t>
  </si>
  <si>
    <t>http://ouseful.wordpress.com/2010/07/09/dazed-and-confused/</t>
  </si>
  <si>
    <t>http://ouseful.wordpress.com/2010/07/08/amplified-meetings-and-participatory-deliberation/</t>
  </si>
  <si>
    <t>http://ouseful.wordpress.com/2010/07/07/when-open-public-data-isnt/</t>
  </si>
  <si>
    <t>http://ouseful.wordpress.com/2010/07/07/using-writetoreply-to-publish-committee-papers-is-an-active-role-for-wtr-in-meetings-also-possible/</t>
  </si>
  <si>
    <t>http://ouseful.wordpress.com/2010/07/07/mulling-over-an-idea-for-hashtag-community-maturity-profiles/</t>
  </si>
  <si>
    <t>http://ouseful.wordpress.com/2010/07/06/who-owes-whom-a-handful-of-links-relating-to-international-debt/</t>
  </si>
  <si>
    <t>http://ouseful.wordpress.com/2010/07/05/single-page-commentable-consultation-docs/</t>
  </si>
  <si>
    <t>http://ouseful.wordpress.com/2010/07/02/signaling-important-document-paragraphs-in-writetoreply-and-a-possible-mobile-theme/</t>
  </si>
  <si>
    <t>http://ouseful.wordpress.com/2010/07/01/public-data-principles-rss-autodiscovery-on-government-department-websites/</t>
  </si>
  <si>
    <t>http://ouseful.wordpress.com/2010/07/01/data-portability-policies-in-heis/</t>
  </si>
  <si>
    <t>http://ouseful.wordpress.com/2010/06/30/principles-for-and-practicalities-of-open-public-data/</t>
  </si>
  <si>
    <t>http://ouseful.wordpress.com/2010/06/29/whitelisted-hashtag-retweeter-pipe/</t>
  </si>
  <si>
    <t>http://ouseful.wordpress.com/2010/06/28/so-where-do-the-numbers-in-government-reports-come-from/</t>
  </si>
  <si>
    <t>http://ouseful.wordpress.com/2010/06/25/what-can-google-do-for-you/</t>
  </si>
  <si>
    <t>http://ouseful.wordpress.com/2010/06/25/using-csv-docs-as-a-database/</t>
  </si>
  <si>
    <t>http://ouseful.wordpress.com/2010/06/25/guardian-datastore-mps-expenses-spreadsheet-as-a-database/</t>
  </si>
  <si>
    <t>http://ouseful.wordpress.com/2010/06/23/first-glimpses-of-the-ouconf10-hashtag-community/</t>
  </si>
  <si>
    <t>http://ouseful.wordpress.com/2010/06/21/utitle-anytime-twitter-captioning-of-youtube-videos/</t>
  </si>
  <si>
    <t>http://ouseful.wordpress.com/2010/06/16/a-couple-of-things-from-last-weeks-independent-on-sunday/</t>
  </si>
  <si>
    <t>http://ouseful.wordpress.com/2010/06/11/scribbled-ideas-for-research-around-the-ou-online-conference/</t>
  </si>
  <si>
    <t>http://ouseful.wordpress.com/2010/06/11/dont-tell-us-what-to-do-let-us-surprise-you/</t>
  </si>
  <si>
    <t>http://ouseful.wordpress.com/2010/06/09/onformsubmit-raising-web-scale-events-in-google-spreadsheets/</t>
  </si>
  <si>
    <t>http://ouseful.wordpress.com/2010/06/08/liberating-data-from-the-guardian-has-it-really-come-to-this/</t>
  </si>
  <si>
    <t>http://ouseful.wordpress.com/2010/06/07/time-for-data-ac-uk-or-a-local-data-open-ac-uk/</t>
  </si>
  <si>
    <t>http://ouseful.wordpress.com/2010/06/07/ba-dum-education-for-the-open-web-fellowship-uncourse-edu/</t>
  </si>
  <si>
    <t>http://ouseful.wordpress.com/2010/06/02/manchester-digital-presentation-open-council-data/</t>
  </si>
  <si>
    <t>http://ouseful.wordpress.com/2010/06/01/plotting-comment-networks-in-gephi-part-ii/</t>
  </si>
  <si>
    <t>http://ouseful.wordpress.com/2010/05/31/gephi-comment-graphs/</t>
  </si>
  <si>
    <t>http://ouseful.wordpress.com/2010/05/31/gephi-bits-3-augmented-user-ids-around-social-objects/</t>
  </si>
  <si>
    <t>http://ouseful.wordpress.com/2010/05/28/too-much-information-not-enough-data/</t>
  </si>
  <si>
    <t>http://ouseful.wordpress.com/2010/05/28/back-from-the-count/</t>
  </si>
  <si>
    <t>http://ouseful.wordpress.com/2010/05/27/thoughts-on-telling/</t>
  </si>
  <si>
    <t>http://ouseful.wordpress.com/2010/05/27/on-digitalndata-librarianship/</t>
  </si>
  <si>
    <t>http://ouseful.wordpress.com/2010/05/27/gephi-bits-2-a-further-look-at-comments-on-social-objects-in-a-closed-community/</t>
  </si>
  <si>
    <t>http://ouseful.wordpress.com/2010/05/26/bbc-iplayer-gets-a-new-beta-release-plus-some-thoughts-on-my-changing-tv-habits/</t>
  </si>
  <si>
    <t>http://ouseful.wordpress.com/2010/05/25/from-uncourse-to-short-course-calrg-presentation/</t>
  </si>
  <si>
    <t>http://ouseful.wordpress.com/2010/05/23/a-state-of-surveillance/</t>
  </si>
  <si>
    <t>http://ouseful.wordpress.com/2010/05/21/push-and-the-feed-based-autoresponder/</t>
  </si>
  <si>
    <t>http://ouseful.wordpress.com/2010/05/21/google-io-gulp/</t>
  </si>
  <si>
    <t>http://ouseful.wordpress.com/2010/05/20/imaginings-around-infoskills-for-digital-librarians/</t>
  </si>
  <si>
    <t>http://ouseful.wordpress.com/2010/05/20/gephi-bits-1-comments-on-social-objects-in-a-closed-community/</t>
  </si>
  <si>
    <t>http://ouseful.wordpress.com/2010/05/17/personal-declarations-on-your-behalf-why-visiting-one-website-might-tell-another-you-were-there/</t>
  </si>
  <si>
    <t>http://ouseful.wordpress.com/2010/05/16/getting-started-with-the-gephi-network-visualisation-app-%e2%80%93-my-facebook-network-part-v/</t>
  </si>
  <si>
    <t>http://ouseful.wordpress.com/2010/05/12/getting-started-with-the-gephi-network-visualisation-app-%e2%80%93-my-facebook-network-part-iv/</t>
  </si>
  <si>
    <t>http://ouseful.wordpress.com/2010/05/10/getting-started-with-gephi-network-visualisation-app-%e2%80%93-my-facebook-network-part-iii-ego-filters-and-simple-network-stats/</t>
  </si>
  <si>
    <t>http://ouseful.wordpress.com/2010/05/09/f1-data-junkie-lap-elevation-data/</t>
  </si>
  <si>
    <t>http://ouseful.wordpress.com/2010/05/06/debunking-uniform-swing-maybe-next-time/</t>
  </si>
  <si>
    <t>http://ouseful.wordpress.com/2010/05/05/opportunities-for-course-promotion-no-237-delicious/</t>
  </si>
  <si>
    <t>http://ouseful.wordpress.com/2010/05/03/uk-general-election-2010-interactive-maps-and-swingometers/</t>
  </si>
  <si>
    <t>http://ouseful.wordpress.com/2010/05/03/playing-with-processing-arc-and-general-election-data-2005/</t>
  </si>
  <si>
    <t>http://ouseful.wordpress.com/2010/04/30/programming-not-coding-infoskills-for-journalists-and-librarians/</t>
  </si>
  <si>
    <t>http://ouseful.wordpress.com/2010/04/30/confluence-in-my-feed-reader-the-side-effects-of-presenting/</t>
  </si>
  <si>
    <t>http://ouseful.wordpress.com/2010/04/29/ou-facebook-app-competition/</t>
  </si>
  <si>
    <t>http://ouseful.wordpress.com/2010/04/28/web-lego-and-format-glue-aka-get-yer-mashup-on/</t>
  </si>
  <si>
    <t>http://ouseful.wordpress.com/2010/04/27/odd-thoughts-about-digital-scholarship/</t>
  </si>
  <si>
    <t>http://ouseful.wordpress.com/2010/04/26/using-writetoreply-documents-as-the-basis-for-discussion/</t>
  </si>
  <si>
    <t>http://ouseful.wordpress.com/2010/04/26/data-handling-in-action-visualising-uk-general-election-2005-results/</t>
  </si>
  <si>
    <t>http://ouseful.wordpress.com/2010/04/24/why-i-joined-the-facebook-privacy-changes-backlash/</t>
  </si>
  <si>
    <t>http://ouseful.wordpress.com/2010/04/23/wordpress-paranoia-prevents-me-warning-about-facebook-evilness/</t>
  </si>
  <si>
    <t>http://ouseful.wordpress.com/2010/04/23/keeping-up-with-facebook-privacy-changes-again/</t>
  </si>
  <si>
    <t>http://ouseful.wordpress.com/2010/04/23/hidden-talents-of-the-google-streetview-car/</t>
  </si>
  <si>
    <t>http://ouseful.wordpress.com/2010/04/23/getting-started-with-gephi-network-visualisation-app-%e2%80%93-my-facebook-network-part-ii-basic-filters/</t>
  </si>
  <si>
    <t>http://ouseful.wordpress.com/2010/04/22/visualising-whether-the-libdems-side-with-the-tories-or-labour-in-parliamentary-votes/</t>
  </si>
  <si>
    <t>http://ouseful.wordpress.com/2010/04/20/infoskills-for-the-future-if-you-cant-handle-information-get-out-of-the-library/</t>
  </si>
  <si>
    <t>http://ouseful.wordpress.com/2010/04/19/searching-the-backchannel-martin-bean-ou-vc-twitter-captioned-at-jisc10/</t>
  </si>
  <si>
    <t>http://ouseful.wordpress.com/2010/04/18/f1-data-junkie-mclaren-driver-comparison-snapshots/</t>
  </si>
  <si>
    <t>http://ouseful.wordpress.com/2010/04/17/steps-towards-a-volcanic-ash-advisory-google-maps-mashup-using-met-office-data/</t>
  </si>
  <si>
    <t>http://ouseful.wordpress.com/2010/04/16/slides-from-uksg/</t>
  </si>
  <si>
    <t>http://ouseful.wordpress.com/2010/04/16/linked-data-and-the-leaders-debate-my-challenge/</t>
  </si>
  <si>
    <t>http://ouseful.wordpress.com/2010/04/16/getting-started-with-gephi-network-visualisation-app-my-facebook-network-part-i/</t>
  </si>
  <si>
    <t>http://ouseful.wordpress.com/2010/04/16/a-slight-change-of-name/</t>
  </si>
  <si>
    <t>http://ouseful.wordpress.com/2010/04/07/f1-data-junkie-driver-dna/</t>
  </si>
  <si>
    <t>http://ouseful.wordpress.com/2010/03/31/quick-viz-australian-grand-prix/</t>
  </si>
  <si>
    <t>http://ouseful.wordpress.com/2010/03/28/f1-data-junkie-visualising-the-zone/</t>
  </si>
  <si>
    <t>http://ouseful.wordpress.com/2010/03/27/more-ways-of-looking-at-the-mclaren-f1-telemetry-data/</t>
  </si>
  <si>
    <t>http://ouseful.wordpress.com/2010/03/26/so-what-courses-should-the-ou-be-offering/</t>
  </si>
  <si>
    <t>http://ouseful.wordpress.com/2010/03/26/appreciating-games-through-learning-how-to-make-them/</t>
  </si>
  <si>
    <t>http://ouseful.wordpress.com/2010/03/25/viewing-wordpress-posts-in-chronological-order/</t>
  </si>
  <si>
    <t>http://ouseful.wordpress.com/2010/03/25/multi-dimensional-and-multiple-perspective-storytelling/</t>
  </si>
  <si>
    <t>http://ouseful.wordpress.com/2010/03/25/f1-data-junky-what-does-this-data-point-refer-to-again/</t>
  </si>
  <si>
    <t>http://ouseful.wordpress.com/2010/03/23/a-rosetta-stone-for-guardian-datastore-uk-higher-educationn-data/</t>
  </si>
  <si>
    <t>http://ouseful.wordpress.com/2010/03/22/reversible-and-reverse-history-storytelling/</t>
  </si>
  <si>
    <t>http://ouseful.wordpress.com/2010/03/22/more-thoughts-on-data-driven-storytelling/</t>
  </si>
  <si>
    <t>http://ouseful.wordpress.com/2010/03/22/as-time-goes-by-it-makes-a-world-of-diff/</t>
  </si>
  <si>
    <t>http://ouseful.wordpress.com/2010/03/21/f1-data-junkie-looking-at-whats-there/</t>
  </si>
  <si>
    <t>http://ouseful.wordpress.com/2010/03/20/does-funding-equal-happiness-in-higher-education/</t>
  </si>
  <si>
    <t>http://ouseful.wordpress.com/2010/03/19/twitter-auto-translation-pipe/</t>
  </si>
  <si>
    <t>http://ouseful.wordpress.com/2010/03/19/f1-data-junkie-getting-started/</t>
  </si>
  <si>
    <t>http://ouseful.wordpress.com/2010/03/19/digital-storytelling-the-data-way/</t>
  </si>
  <si>
    <t>http://ouseful.wordpress.com/2010/03/18/work-in-progress-election-treemaps/</t>
  </si>
  <si>
    <t>http://ouseful.wordpress.com/2010/03/17/a-letter-to-my-mp-about-the-digital-economy-bill/</t>
  </si>
  <si>
    <t>http://ouseful.wordpress.com/2010/03/15/trailer-for-my-elc-talk-on-wednesday/</t>
  </si>
  <si>
    <t>http://ouseful.wordpress.com/2010/03/15/ou-digipedia-bid-any-comments/</t>
  </si>
  <si>
    <t>http://ouseful.wordpress.com/2010/03/13/topic-and-event-based-twittering-whos-in-your-community/</t>
  </si>
  <si>
    <t>http://ouseful.wordpress.com/2010/03/13/demonstrating-twitter-in-conference-presentations/</t>
  </si>
  <si>
    <t>http://ouseful.wordpress.com/2010/03/11/writing-2d-data-arrays-to-a-google-spreadsheet-from-google-apps-script-making-an-http-post-request-for-csv-data/</t>
  </si>
  <si>
    <t>http://ouseful.wordpress.com/2010/03/11/screenscraping-with-google-spreadsheets-app-script-and-the-importhtml-formula/</t>
  </si>
  <si>
    <t>http://ouseful.wordpress.com/2010/03/10/ou-facebook-apps-reprise/</t>
  </si>
  <si>
    <t>http://ouseful.wordpress.com/2010/03/05/the-university-expert-press-room-cop15/</t>
  </si>
  <si>
    <t>http://ouseful.wordpress.com/2010/03/05/grabbing-google-calendar-event-details-into-a-spreadsheet/</t>
  </si>
  <si>
    <t>http://ouseful.wordpress.com/2010/03/05/feed-aggregation-truncation-and-post-labeling-with-google-spreadsheets-and-yahoo-pipes/</t>
  </si>
  <si>
    <t>http://ouseful.wordpress.com/2010/03/04/grabbing-the-json-description-of-a-yahoo-pipe-from-the-pipe-itself/</t>
  </si>
  <si>
    <t>http://ouseful.wordpress.com/2010/03/03/so-what-is-it-about-linked-data-that-makes-it-linked-data%e2%84%a2/</t>
  </si>
  <si>
    <t>http://ouseful.wordpress.com/2010/03/02/parliamentary-committees-treemap/</t>
  </si>
  <si>
    <t>http://ouseful.wordpress.com/2010/03/02/getting-started-with-data-gov-uk-or-not/</t>
  </si>
  <si>
    <t>http://ouseful.wordpress.com/2010/03/01/the-yahoo-pipes-documentation-project-initial-thoughts/</t>
  </si>
  <si>
    <t>http://ouseful.wordpress.com/2010/03/01/council-committee-treemaps-from-openlylocal/</t>
  </si>
  <si>
    <t>http://ouseful.wordpress.com/2010/02/28/grabbing-json-data-from-one-web-page-and-displaying-it-in-another/</t>
  </si>
  <si>
    <t>http://ouseful.wordpress.com/2010/02/27/some-of-my-dev8d-tinkerings-cross-domain-json-with-jquery-and-council-committee-treemaps-from-openlylocal/</t>
  </si>
  <si>
    <t>http://ouseful.wordpress.com/2010/02/25/starting-to-think-about-a-yahoo-pipes-code-generator/</t>
  </si>
  <si>
    <t>http://ouseful.wordpress.com/2010/02/23/online-apps-for-live-code-tutorialsdemos/</t>
  </si>
  <si>
    <t>http://ouseful.wordpress.com/2010/02/22/due-out-soon-the-google-qualified-developer-program/</t>
  </si>
  <si>
    <t>http://ouseful.wordpress.com/2010/02/19/twitter-mailing-lists/</t>
  </si>
  <si>
    <t>http://ouseful.wordpress.com/2010/02/19/grabbing-facts-from-the-guardian-datastore-with-a-google-spreadsheets-formula/</t>
  </si>
  <si>
    <t>http://ouseful.wordpress.com/2010/02/18/paragraph-level-search-results-on-writetoreply/</t>
  </si>
  <si>
    <t>http://ouseful.wordpress.com/2010/02/17/using-data-from-linked-data-datastores-the-easy-way/</t>
  </si>
  <si>
    <t>http://ouseful.wordpress.com/2010/02/17/getting-started-with-wookie-widgets/</t>
  </si>
  <si>
    <t>http://ouseful.wordpress.com/2010/02/16/mulling-over-datagovuklookup-in-google-spreadsheets/</t>
  </si>
  <si>
    <t>http://ouseful.wordpress.com/2010/02/16/inline-comments-on-writetoreply/</t>
  </si>
  <si>
    <t>http://ouseful.wordpress.com/2010/02/16/broadcast-support-thinking-about-virtual-revolution/</t>
  </si>
  <si>
    <t>http://ouseful.wordpress.com/2010/02/15/itunes-and-itunes-in-a-browser/</t>
  </si>
  <si>
    <t>http://ouseful.wordpress.com/2010/02/15/education-training-and-lifelong-learning/</t>
  </si>
  <si>
    <t>http://ouseful.wordpress.com/2010/02/15/creating-a-winter-olympics-2010-medal-map-in-google-spreadsheets/</t>
  </si>
  <si>
    <t>http://ouseful.wordpress.com/2010/02/14/asymmetric-disclosure-in-social-networks/</t>
  </si>
  <si>
    <t>http://ouseful.wordpress.com/2010/02/13/virtual-revolution-google-economics/</t>
  </si>
  <si>
    <t>http://ouseful.wordpress.com/2010/02/13/just-because-you-dont-give-your-personal-data-to-google-doesnt-mean-they-cant-acquire-it/</t>
  </si>
  <si>
    <t>http://ouseful.wordpress.com/2010/02/10/my-arcadia-project-review-presentation/</t>
  </si>
  <si>
    <t>http://ouseful.wordpress.com/2010/02/08/experimenting-with-the-form/</t>
  </si>
  <si>
    <t>http://ouseful.wordpress.com/2010/02/08/browse-links-in-delicious-another-ouseful-prototype-unprediction-comes-true/</t>
  </si>
  <si>
    <t>http://ouseful.wordpress.com/2010/02/04/search-mechanics-and-search-engineers/</t>
  </si>
  <si>
    <t>http://ouseful.wordpress.com/2010/02/01/arcadia-project-ou-report-back-presentation/</t>
  </si>
  <si>
    <t>http://ouseful.wordpress.com/2010/01/28/skim-it-like-digress-it-but-with-ratings-rather-than-comments/</t>
  </si>
  <si>
    <t>http://ouseful.wordpress.com/2010/01/27/more-link-pollution-this-time-from-wordpress-com/</t>
  </si>
  <si>
    <t>http://ouseful.wordpress.com/2010/01/26/two-variants-of-google-blogsearch/</t>
  </si>
  <si>
    <t>http://ouseful.wordpress.com/2010/01/26/creating-query-forms-in-google-spreadsheets-sort-of/</t>
  </si>
  <si>
    <t>http://ouseful.wordpress.com/2010/01/22/open-university-adopts-google-apps-for-education/</t>
  </si>
  <si>
    <t>http://ouseful.wordpress.com/2010/01/19/using-google-spreadsheets-like-a-database-the-query-formula/</t>
  </si>
  <si>
    <t>http://ouseful.wordpress.com/2010/01/18/visualising-traffic-count-data-from-transport-data-gov-uk/</t>
  </si>
  <si>
    <t>http://ouseful.wordpress.com/2010/01/16/reusable-presentations-on-the-road/</t>
  </si>
  <si>
    <t>http://ouseful.wordpress.com/2010/01/14/my-presentation-for-newsrewired-doing-the-data-mash/</t>
  </si>
  <si>
    <t>http://ouseful.wordpress.com/2010/01/13/virtualisation-and-the-chances-of-a-google-chrome-app-store/</t>
  </si>
  <si>
    <t>http://ouseful.wordpress.com/2010/01/12/amplification-tracking-bit-ly-stats/</t>
  </si>
  <si>
    <t>http://ouseful.wordpress.com/2010/01/10/tinkering-with-timetric-london-datastore-borough-population-data/</t>
  </si>
  <si>
    <t>http://ouseful.wordpress.com/2010/01/09/will-digital-scholarship-be-reflected-in-the-new-world-university-rankings/</t>
  </si>
  <si>
    <t>http://ouseful.wordpress.com/2010/01/08/in-lieu-of-presenting-at-camlibsconf/</t>
  </si>
  <si>
    <t>http://ouseful.wordpress.com/2010/01/05/how-did-people-reach-this-blog-in-2009/</t>
  </si>
  <si>
    <t>http://ouseful.wordpress.com/2010/01/04/my-ouseful-resolutions-for-2010/</t>
  </si>
  <si>
    <t>http://ouseful.wordpress.com/2010/01/04/comment-on-wanted-consultation-platform-1m-reward/</t>
  </si>
  <si>
    <t>http://ouseful.wordpress.com/2009/12/21/calling-one-yql-query-keyed-by-another-in-yahoo-pipes/</t>
  </si>
  <si>
    <t>http://ouseful.wordpress.com/2009/12/17/time-for-a-university-prepress/</t>
  </si>
  <si>
    <t>http://ouseful.wordpress.com/2009/12/15/first-dabblings-with-pipelinked-linked-data/</t>
  </si>
  <si>
    <t>http://ouseful.wordpress.com/2009/12/14/hackable-queries-parameter-spotting/</t>
  </si>
  <si>
    <t>http://ouseful.wordpress.com/2009/12/13/bookmarking-and-sharing-open-data-queries/</t>
  </si>
  <si>
    <t>http://ouseful.wordpress.com/2009/12/09/programming-pipes-with-delicious-and-sharing-data-gov-uk-sparql-queries-as-a-result/</t>
  </si>
  <si>
    <t>http://ouseful.wordpress.com/2009/12/09/meanwhile-over-on-the-arcadia-blogs%e2%80%a6-redux/</t>
  </si>
  <si>
    <t>http://ouseful.wordpress.com/2009/12/07/a-final-nail-in-the-coffin-of-google-ground-truth/</t>
  </si>
  <si>
    <t>http://ouseful.wordpress.com/2009/12/04/sharing-linked-data-queries-with-mortals/</t>
  </si>
  <si>
    <t>http://ouseful.wordpress.com/2009/11/26/viewing-sparqled-data-gov-uk-data-in-a-google-spreadsheet/</t>
  </si>
  <si>
    <t>http://ouseful.wordpress.com/2009/11/25/looking-back-to-the-future-where-did-it-all-go-wrong/</t>
  </si>
  <si>
    <t>http://ouseful.wordpress.com/2009/11/25/look-at-me-look-at-me-rewriting-google-analytics-tracking-codes/</t>
  </si>
  <si>
    <t>http://ouseful.wordpress.com/2009/11/25/googlefeedburner-link-pollution/</t>
  </si>
  <si>
    <t>http://ouseful.wordpress.com/2009/11/23/using-jiscpressdigress-it-for-reading-list-publication/</t>
  </si>
  <si>
    <t>http://ouseful.wordpress.com/2009/11/22/google-analytics-feedburner-and-google-reader/</t>
  </si>
  <si>
    <t>http://ouseful.wordpress.com/2009/11/18/under-the-radar/</t>
  </si>
  <si>
    <t>http://ouseful.wordpress.com/2009/11/18/the-real-time-web-and-its-relationship-with-discovery-and-search/</t>
  </si>
  <si>
    <t>http://ouseful.wordpress.com/2009/11/12/recommendations-by-magic/</t>
  </si>
  <si>
    <t>http://ouseful.wordpress.com/2009/11/09/create-your-own-google-custom-news-sections/</t>
  </si>
  <si>
    <t>http://ouseful.wordpress.com/2009/11/08/thoughts-on-jiscpress/</t>
  </si>
  <si>
    <t>http://ouseful.wordpress.com/2009/11/05/meanwhile-over-on-the-arcadia-blogs/</t>
  </si>
  <si>
    <t>http://ouseful.wordpress.com/2009/11/02/whats-happening-now-hashtags-on-twitter-lists/</t>
  </si>
  <si>
    <t>http://ouseful.wordpress.com/2009/11/02/ramblings-on-scicomm/</t>
  </si>
  <si>
    <t>http://ouseful.wordpress.com/2009/10/30/free-association-around-ranganathans-five-laws-of-library-science/</t>
  </si>
  <si>
    <t>http://ouseful.wordpress.com/2009/10/26/treemapping-council-committees-using-openlylocal-data/</t>
  </si>
  <si>
    <t>http://ouseful.wordpress.com/2009/10/26/mapping-recent-school-openings-and-closures/</t>
  </si>
  <si>
    <t>http://ouseful.wordpress.com/2009/10/23/gone/</t>
  </si>
  <si>
    <t>http://ouseful.wordpress.com/2009/10/22/site-limited-search-in-delicious/</t>
  </si>
  <si>
    <t>http://ouseful.wordpress.com/2009/10/21/camsis-codes/</t>
  </si>
  <si>
    <t>http://ouseful.wordpress.com/2009/10/20/retail-learning/</t>
  </si>
  <si>
    <t>http://ouseful.wordpress.com/2009/10/20/getting-started-with-data-gov-uk-triplr-sparyql-and-yahoo-pipes/</t>
  </si>
  <si>
    <t>http://ouseful.wordpress.com/2009/10/19/my-rather-scruffy-mosaic-library-data-competition-entry/</t>
  </si>
  <si>
    <t>http://ouseful.wordpress.com/2009/10/15/my-ili2009-presentation/</t>
  </si>
  <si>
    <t>http://ouseful.wordpress.com/2009/10/14/local-delitv-for-local-people/</t>
  </si>
  <si>
    <t>http://ouseful.wordpress.com/2009/10/13/people-powered-supervised-training-algorithms-google-does-it-again/</t>
  </si>
  <si>
    <t>http://ouseful.wordpress.com/2009/10/12/open-training-resources/</t>
  </si>
  <si>
    <t>http://ouseful.wordpress.com/2009/10/12/local-versions-of-local-council-websites-give-us-the-data-and-well-work-it-for-you/</t>
  </si>
  <si>
    <t>http://ouseful.wordpress.com/2009/10/09/surfacing-google-sidewiki-comments-within-a-web-page/</t>
  </si>
  <si>
    <t>http://ouseful.wordpress.com/2009/10/09/google-wave-is/</t>
  </si>
  <si>
    <t>http://ouseful.wordpress.com/2009/10/07/watching-the-economist-via-boxee-on-delitv/</t>
  </si>
  <si>
    <t>http://ouseful.wordpress.com/2009/10/06/scriptlets-when-all-you-need-is-a-little-bit-of-hosting-space/</t>
  </si>
  <si>
    <t>http://ouseful.wordpress.com/2009/10/05/if-you-dont-like-ref-what-are-you-gonna-do-about-it/</t>
  </si>
  <si>
    <t>http://ouseful.wordpress.com/2009/10/02/a-month-or-two-of-new-horizons-arcadia-fellowship/</t>
  </si>
  <si>
    <t>http://ouseful.wordpress.com/2009/09/28/video-journalism-and-interactive-documentaries/</t>
  </si>
  <si>
    <t>http://ouseful.wordpress.com/2009/09/25/names-and-identifiers-for-physical-locations/</t>
  </si>
  <si>
    <t>http://ouseful.wordpress.com/2009/09/24/twitter-gardening-pruning-unwanted-followers/</t>
  </si>
  <si>
    <t>http://ouseful.wordpress.com/2009/09/23/finding-hashtag-communities/</t>
  </si>
  <si>
    <t>http://ouseful.wordpress.com/2009/09/22/collaborative-curation-and-the-magic-of-reading-lists/</t>
  </si>
  <si>
    <t>http://ouseful.wordpress.com/2009/09/21/an-unintended-consequence-delitv-goes-mobile-on-iphone-and-android/</t>
  </si>
  <si>
    <t>http://ouseful.wordpress.com/2009/09/19/watching-youtube-videos-on-boxee-via-delitv/</t>
  </si>
  <si>
    <t>http://ouseful.wordpress.com/2009/09/18/thematic-bbc-tv-channels-on-boxee-courtesy-of-delitv/</t>
  </si>
  <si>
    <t>http://ouseful.wordpress.com/2009/09/18/recent-bbcou-tv-programmes-on-boxee/</t>
  </si>
  <si>
    <t>http://ouseful.wordpress.com/2009/09/17/implicit-analytics/</t>
  </si>
  <si>
    <t>http://ouseful.wordpress.com/2009/09/16/vendor-certification-on-the-open-web-google-training-resources/</t>
  </si>
  <si>
    <t>http://ouseful.wordpress.com/2009/09/15/using-twitter-friends-to-help-manage-twitter-followers/</t>
  </si>
  <si>
    <t>http://ouseful.wordpress.com/2009/09/15/finding-new-people-to-follow-in-a-hashtag-community/</t>
  </si>
  <si>
    <t>http://ouseful.wordpress.com/2009/09/10/delitv-now-lets-you-tag-itv-programmes-watch-corrie-emmerdale-and-eastenders-on-the-same-delitv-channel/</t>
  </si>
  <si>
    <t>http://ouseful.wordpress.com/2009/09/08/so-my-boxee-delicious-tv-gets-a-trademark-infringement-warning/</t>
  </si>
  <si>
    <t>http://ouseful.wordpress.com/2009/09/08/handling-yahoo-pipes-serialised-php-output/</t>
  </si>
  <si>
    <t>http://ouseful.wordpress.com/2009/09/07/delicious-tv-exposed-part-1-the-master-pipe/</t>
  </si>
  <si>
    <t>http://ouseful.wordpress.com/2009/09/04/more-thinkses-around-twitter-hashtag-networks-jiscri/</t>
  </si>
  <si>
    <t>http://ouseful.wordpress.com/2009/08/31/scripted-diagrams-getting-easier/</t>
  </si>
  <si>
    <t>http://ouseful.wordpress.com/2009/08/28/uk-hei-boxee-channel/</t>
  </si>
  <si>
    <t>http://ouseful.wordpress.com/2009/08/25/a-quick-peek-at-the-iwmw2009-twitter-network/</t>
  </si>
  <si>
    <t>http://ouseful.wordpress.com/2009/08/20/drag-and-drop-ordered-links-in-delicious/</t>
  </si>
  <si>
    <t>http://ouseful.wordpress.com/2009/08/19/split-screen-screenshots/</t>
  </si>
  <si>
    <t>http://ouseful.wordpress.com/2009/08/18/why-blog/</t>
  </si>
  <si>
    <t>http://ouseful.wordpress.com/2009/08/13/preliminary-thoughts-on-visualising-the-opened09-twitter-network/</t>
  </si>
  <si>
    <t>http://ouseful.wordpress.com/2009/08/13/browser-use-in-higher-education/</t>
  </si>
  <si>
    <t>http://ouseful.wordpress.com/2009/08/12/a-couple-more-thoughts-on-library-openness/</t>
  </si>
  <si>
    <t>http://ouseful.wordpress.com/2009/08/11/where-next-with-the-hashtagging-twitterers-list/</t>
  </si>
  <si>
    <t>http://ouseful.wordpress.com/2009/08/10/open-educational-resources-and-the-university-library-website/</t>
  </si>
  <si>
    <t>http://ouseful.wordpress.com/2009/08/09/rss-is-dead-long-live-rss/</t>
  </si>
  <si>
    <t>http://ouseful.wordpress.com/2009/08/07/content-transclusion-one-step-closer/</t>
  </si>
  <si>
    <t>http://ouseful.wordpress.com/2009/08/06/people-who-referred-to-this-book-were-taking-this-course/</t>
  </si>
  <si>
    <t>http://ouseful.wordpress.com/2009/08/05/ou-library-home-page-normalised-click-density/</t>
  </si>
  <si>
    <t>http://ouseful.wordpress.com/2009/08/04/delicious-social-bookmarking-site-gets-err-social/</t>
  </si>
  <si>
    <t>http://ouseful.wordpress.com/2009/08/03/personalising-news-stories-with-interactive-data-doo-dahs-choosing-your-university/</t>
  </si>
  <si>
    <t>http://ouseful.wordpress.com/2009/08/03/okay-so-i-need-something-new-to-read-any-suggestions/</t>
  </si>
  <si>
    <t>http://ouseful.wordpress.com/2009/07/31/first-dabblings-with-daveyps-mosaic-library-competition-data-api/</t>
  </si>
  <si>
    <t>http://ouseful.wordpress.com/2009/07/28/iwmw-mashups-round-the-edges-yql-microformats-and-structured-data/</t>
  </si>
  <si>
    <t>http://ouseful.wordpress.com/2009/07/28/iwmw-mashups-round-the-edges-scraping-tables/</t>
  </si>
  <si>
    <t>http://ouseful.wordpress.com/2009/07/23/social-media-releases-and-the-university-press-office/</t>
  </si>
  <si>
    <t>http://ouseful.wordpress.com/2009/07/21/brand-association-and-your-twitter-followers/</t>
  </si>
  <si>
    <t>http://ouseful.wordpress.com/2009/07/15/why-private-browsing-isnt/</t>
  </si>
  <si>
    <t>http://ouseful.wordpress.com/2009/07/14/visualising-where-the-money-goes-westminster-quangos-part-2/</t>
  </si>
  <si>
    <t>http://ouseful.wordpress.com/2009/07/13/the-web-at-20-digital-revolution/</t>
  </si>
  <si>
    <t>http://ouseful.wordpress.com/2009/07/13/relative-time-replay-history-in-real-time/</t>
  </si>
  <si>
    <t>http://ouseful.wordpress.com/2009/07/11/visualising-where-the-money-goes-westminster-quangos/</t>
  </si>
  <si>
    <t>http://ouseful.wordpress.com/2009/07/09/single-page-rss-feeds-so-what-so-this/</t>
  </si>
  <si>
    <t>http://ouseful.wordpress.com/2009/07/09/mashlib-pipes-tutorial-2d-journal-search/</t>
  </si>
  <si>
    <t>http://ouseful.wordpress.com/2009/07/08/single-item-rss-feeds-on-wordpress-blogs-rss-for-the-content-of-this-page/</t>
  </si>
  <si>
    <t>http://ouseful.wordpress.com/2009/07/07/mash-oop-north-pipes-mashup-by-way-of-an-apology/</t>
  </si>
  <si>
    <t>http://ouseful.wordpress.com/2009/07/06/open-professional/</t>
  </si>
  <si>
    <t>http://ouseful.wordpress.com/2009/07/05/idle-thoughts-on-micro-consultations/</t>
  </si>
  <si>
    <t>http://ouseful.wordpress.com/2009/07/03/pdfs-do-your-licensing-for-you/</t>
  </si>
  <si>
    <t>http://ouseful.wordpress.com/2009/06/30/hyperlocal-twitter-trends/</t>
  </si>
  <si>
    <t>http://ouseful.wordpress.com/2009/06/19/deep-link-into-bbc-iplayer-content/</t>
  </si>
  <si>
    <t>http://ouseful.wordpress.com/2009/06/18/ou-podcasts-on-your-tv-boxee-app/</t>
  </si>
  <si>
    <t>http://ouseful.wordpress.com/2009/06/13/pandering-to-the-news-cycle-or-enriching-it/</t>
  </si>
  <si>
    <t>http://ouseful.wordpress.com/2009/06/12/time-for-a-new-interaction-metaphor-click-and-wire/</t>
  </si>
  <si>
    <t>http://ouseful.wordpress.com/2009/06/12/guardian-datastore-visualisation-competition/</t>
  </si>
  <si>
    <t>http://ouseful.wordpress.com/2009/06/12/an-essential-part-of-my-workflow/</t>
  </si>
  <si>
    <t>http://ouseful.wordpress.com/2009/06/11/initial-thoughts-on-mashup-patterns/</t>
  </si>
  <si>
    <t>http://ouseful.wordpress.com/2009/06/11/guerrilla-education-teaching-and-learning-at-the-speed-of-news/</t>
  </si>
  <si>
    <t>http://ouseful.wordpress.com/2009/06/08/the-guardian-openplatform-datastore-just-a-toy-or-a-trusted-resource/</t>
  </si>
  <si>
    <t>http://ouseful.wordpress.com/2009/06/06/mulling-over-what-to-do-next-on-the-f1-race-day-strategist/</t>
  </si>
  <si>
    <t>http://ouseful.wordpress.com/2009/06/05/using-google-spreadsheets-and-viz-api-queries-to-roll-your-own-data-rich-version-of-google-squared-on-steroids-almost/</t>
  </si>
  <si>
    <t>http://ouseful.wordpress.com/2009/06/04/playing-fair-mps-expenses-and-a-tale-of-three-media/</t>
  </si>
  <si>
    <t>http://ouseful.wordpress.com/2009/06/04/is-google-squared-just-a-neatly-packaged-and-generalised-googlelookup-array/</t>
  </si>
  <si>
    <t>http://ouseful.wordpress.com/2009/06/02/using-yql-execute-to-supplement-yahoo-pipes-with-arbitrary-javascript-code/</t>
  </si>
  <si>
    <t>http://ouseful.wordpress.com/2009/06/02/a-glimpse-of-work-in-progress/</t>
  </si>
  <si>
    <t>http://ouseful.wordpress.com/2009/06/01/plugnplay-public-data/</t>
  </si>
  <si>
    <t>http://ouseful.wordpress.com/2009/06/01/getting-to-grips-with-ouseful-info-part-1-files-on-the-web/</t>
  </si>
  <si>
    <t>http://ouseful.wordpress.com/2009/05/30/email-by-reference-not-by-value/</t>
  </si>
  <si>
    <t>http://ouseful.wordpress.com/2009/05/22/first-steps-towards-a-generic-google-spreadsheets-query-tool/</t>
  </si>
  <si>
    <t>http://ouseful.wordpress.com/2009/05/21/last-nights-update-to-the-google-spreadsheets-as-a-database-demo/</t>
  </si>
  <si>
    <t>http://ouseful.wordpress.com/2009/05/20/making-it-a-little-easier-to-use-google-spreadsheets-as-a-database-hopefully/</t>
  </si>
  <si>
    <t>http://ouseful.wordpress.com/2009/05/18/and-a-tweet-later-querying-shadow-cabinet-expenses-on-google-spreadsheets-with-the-google-query-language/</t>
  </si>
  <si>
    <t>http://ouseful.wordpress.com/2009/05/14/querying-a-google-spreadsheet-of-mps-expenses-data-so-who-claimed-for-biscuits/</t>
  </si>
  <si>
    <t>http://ouseful.wordpress.com/2009/05/12/mindmap-navigation-for-online-courses/</t>
  </si>
  <si>
    <t>http://ouseful.wordpress.com/2009/05/11/searching-by-looking-elsewhere/</t>
  </si>
  <si>
    <t>http://ouseful.wordpress.com/2009/05/07/filter-tweets-by-language/</t>
  </si>
  <si>
    <t>http://ouseful.wordpress.com/2009/05/06/supplementing-yahoo-pipes-with-javascript-functions/</t>
  </si>
  <si>
    <t>http://ouseful.wordpress.com/2009/05/03/mps-expenses-by-constituency-sort-of/</t>
  </si>
  <si>
    <t>http://ouseful.wordpress.com/2009/05/02/open-content-asset-bundles-from-the-bbc/</t>
  </si>
  <si>
    <t>http://ouseful.wordpress.com/2009/04/28/scripting-charts-with-graphviz-hierarchies-and-a-question-of-attitude/</t>
  </si>
  <si>
    <t>http://ouseful.wordpress.com/2009/04/27/using-yql-with-yahoo-pipes/</t>
  </si>
  <si>
    <t>http://ouseful.wordpress.com/2009/04/26/a-few-more-tweaks-to-the-pit-stop-strategist-spreadsheet/</t>
  </si>
  <si>
    <t>http://ouseful.wordpress.com/2009/04/23/how-to-create-wordcloud-from-a-hashtag-feed-in-a-few-easy-steps/</t>
  </si>
  <si>
    <t>http://ouseful.wordpress.com/2009/04/22/ordered-lists-of-links-from-delicious-using-yahoo-pipes/</t>
  </si>
  <si>
    <t>http://ouseful.wordpress.com/2009/04/18/the-ou-on-iplayer-err-sort-of-not/</t>
  </si>
  <si>
    <t>http://ouseful.wordpress.com/2009/04/17/lazy-acquisition-of-article-citations/</t>
  </si>
  <si>
    <t>http://ouseful.wordpress.com/2009/04/17/data-dois/</t>
  </si>
  <si>
    <t>http://ouseful.wordpress.com/2009/04/15/finding-rights-cleared-video-resources-for-use-in-course-materials/</t>
  </si>
  <si>
    <t>http://ouseful.wordpress.com/2009/04/11/mashing-up-government-the-rss-way-raw-materials/</t>
  </si>
  <si>
    <t>http://ouseful.wordpress.com/2009/04/09/subscriptions-not-courses-idling-around-lifelong-learning/</t>
  </si>
  <si>
    <t>http://ouseful.wordpress.com/2009/04/08/time-for-a-widget-guide-learning-environment-a-wiggle-aka-the-obligatory-but-very-late-skittles-blog-post/</t>
  </si>
  <si>
    <t>http://ouseful.wordpress.com/2009/04/07/living-with-minified-urls/</t>
  </si>
  <si>
    <t>http://ouseful.wordpress.com/2009/04/06/autodiscoverable-rss-feeds-from-hei-library-websites/</t>
  </si>
  <si>
    <t>http://ouseful.wordpress.com/2009/04/02/visualising-mps-expenses-using-scatter-plots-charts-and-maps/</t>
  </si>
  <si>
    <t>http://ouseful.wordpress.com/2009/04/01/the-invisible-library-for-real/</t>
  </si>
  <si>
    <t>http://ouseful.wordpress.com/2009/04/01/ou-devlabsalpha/</t>
  </si>
  <si>
    <t>http://ouseful.wordpress.com/2009/03/29/visualising-lap-time-data-australian-grand-prix-2009/</t>
  </si>
  <si>
    <t>http://ouseful.wordpress.com/2009/03/29/f1-pit-stop-strategist-fuel-stop-spreadsheet/</t>
  </si>
  <si>
    <t>http://ouseful.wordpress.com/2009/03/26/mapping-realtime-events-on-twitter/</t>
  </si>
  <si>
    <t>http://ouseful.wordpress.com/2009/03/26/a-week-on-the-digital-planet/</t>
  </si>
  <si>
    <t>http://ouseful.wordpress.com/2009/03/23/404-page-not-found-error-pages-for-uk-government-departments/</t>
  </si>
  <si>
    <t>http://ouseful.wordpress.com/2009/03/21/a-far-use-or-not-visualising-the-thes-uk-higher-education-pay-survey-datai/</t>
  </si>
  <si>
    <t>http://ouseful.wordpress.com/2009/03/20/my-guardian-openplatform-apindata-hacks-roundup/</t>
  </si>
  <si>
    <t>http://ouseful.wordpress.com/2009/03/19/guardian-game-reviews-with-video-trailers/</t>
  </si>
  <si>
    <t>http://ouseful.wordpress.com/2009/03/18/last-weeks-football-reports-from-the-guardian-content-store-api-with-a-little-dash-of-sparql/</t>
  </si>
  <si>
    <t>http://ouseful.wordpress.com/2009/03/17/education-as-a-service/</t>
  </si>
  <si>
    <t>http://ouseful.wordpress.com/2009/03/16/tinkering-with-the-guardian-content-api-serendipitwitternews/</t>
  </si>
  <si>
    <t>http://ouseful.wordpress.com/2009/03/16/anti-tags-and-quick-and-easy-block-uncommenting/</t>
  </si>
  <si>
    <t>http://ouseful.wordpress.com/2009/03/13/joining-data-from-the-guardian-data-store-student-satisfaction-data/</t>
  </si>
  <si>
    <t>http://ouseful.wordpress.com/2009/03/11/the-dr-who-effect-on-google-search-trends/</t>
  </si>
  <si>
    <t>http://ouseful.wordpress.com/2009/03/11/filtering-guardian-data-bloggoogle-spreadsheet-data-with-yahoo-pipes/</t>
  </si>
  <si>
    <t>http://ouseful.wordpress.com/2009/03/10/using-many-eyes-wikified-to-visualise-guardian-data-store-data-on-google-docs/</t>
  </si>
  <si>
    <t>http://ouseful.wordpress.com/2009/03/10/twitter-powered-youtube-subtitles-reprise-anytime-commenting/</t>
  </si>
  <si>
    <t>http://ouseful.wordpress.com/2009/03/09/splashurl-now-splashes-qr-codes-to/</t>
  </si>
  <si>
    <t>http://ouseful.wordpress.com/2009/03/08/twitter-powered-subtitles-for-conference-audiovideos-on-youtube/</t>
  </si>
  <si>
    <t>http://ouseful.wordpress.com/2009/03/06/hefce-grant-funding-in-pictures/</t>
  </si>
  <si>
    <t>http://ouseful.wordpress.com/2009/03/03/tweetmash-how-people-tweeted-through-carter-on-delivering-digital-britain-at-nesta/</t>
  </si>
  <si>
    <t>http://ouseful.wordpress.com/2009/03/01/the-fake-digital-britain-report/</t>
  </si>
  <si>
    <t>http://ouseful.wordpress.com/2009/02/27/simple-embeddable-twitter-map-mashup/</t>
  </si>
  <si>
    <t>http://ouseful.wordpress.com/2009/02/26/experiments-in-displaying-google-formsurvey-results-in-many-eyes/</t>
  </si>
  <si>
    <t>http://ouseful.wordpress.com/2009/02/25/uk-gov-getting-into-the-web/</t>
  </si>
  <si>
    <t>http://ouseful.wordpress.com/2009/02/24/many-eyes-wiki-dashboard-online-visualisation-tools-that-feed-from-online-data-sources/</t>
  </si>
  <si>
    <t>http://ouseful.wordpress.com/2009/02/23/teaching-round-the-issues-on-writetoreply/</t>
  </si>
  <si>
    <t>http://ouseful.wordpress.com/2009/02/23/qr-payments/</t>
  </si>
  <si>
    <t>http://ouseful.wordpress.com/2009/02/17/using-dabble-db-in-an-online-mashup-context/</t>
  </si>
  <si>
    <t>http://ouseful.wordpress.com/2009/02/17/creating-your-own-results-charts-for-surveys-created-with-google-forms/</t>
  </si>
  <si>
    <t>http://ouseful.wordpress.com/2009/02/16/mashcombining-data-from-three-separate-sources-using-dabble-db/</t>
  </si>
  <si>
    <t>http://ouseful.wordpress.com/2009/02/13/what-are-jiscs-funding-priorities/</t>
  </si>
  <si>
    <t>http://ouseful.wordpress.com/2009/02/11/splashurlnet-link-sharing-presentation-style/</t>
  </si>
  <si>
    <t>http://ouseful.wordpress.com/2009/02/07/embedding-yahoo-pipes-output-with-a-single-click/</t>
  </si>
  <si>
    <t>http://ouseful.wordpress.com/2009/02/05/writetoreplyorg-some-quick-thoughts/</t>
  </si>
  <si>
    <t>http://ouseful.wordpress.com/2009/02/04/global-sunrise/</t>
  </si>
  <si>
    <t>http://ouseful.wordpress.com/2009/02/04/comment-on-digital-britain-at-writetoreplyorg/</t>
  </si>
  <si>
    <t>http://ouseful.wordpress.com/2009/02/03/public-policy-engagement-with-commentariat/</t>
  </si>
  <si>
    <t>http://ouseful.wordpress.com/2009/02/02/single-item-rss-feeds-from-wordpress-blogs/</t>
  </si>
  <si>
    <t>http://ouseful.wordpress.com/2009/02/01/exploring-the-geoweb-with-digital-planet/</t>
  </si>
  <si>
    <t>http://ouseful.wordpress.com/2009/01/31/just-feed-me-one-piece-at-a-time/</t>
  </si>
  <si>
    <t>http://ouseful.wordpress.com/2009/01/30/non-linear-uncourses-time-for-linked-ed/</t>
  </si>
  <si>
    <t>http://ouseful.wordpress.com/2009/01/29/glanceable-committee-memberships-with-treemaps/</t>
  </si>
  <si>
    <t>http://ouseful.wordpress.com/2009/01/28/trackbacks-tweetbacks-and-the-conversation-graph-part-i/</t>
  </si>
  <si>
    <t>http://ouseful.wordpress.com/2009/01/27/barriers-to-open-availability-of-information-iw-planning-committee-audio-recordings/</t>
  </si>
  <si>
    <t>http://ouseful.wordpress.com/2009/01/26/interactive-photos-from-obamas-inauguration/</t>
  </si>
  <si>
    <t>http://ouseful.wordpress.com/2009/01/23/tracking-uk-parliamentary-act-amendments/</t>
  </si>
  <si>
    <t>http://ouseful.wordpress.com/2009/01/22/telling-yahoo-pipes-how-you-want-uri-arguments-ordered/</t>
  </si>
  <si>
    <t>http://ouseful.wordpress.com/2009/01/21/so-google-loses-out-when-it-comes-to-realtime-global-events/</t>
  </si>
  <si>
    <t>http://ouseful.wordpress.com/2009/01/21/another-nail-in-the-coffin-of-google-ground-truth/</t>
  </si>
  <si>
    <t>http://ouseful.wordpress.com/2009/01/20/discovered-custom-search-engines/</t>
  </si>
  <si>
    <t>http://ouseful.wordpress.com/2009/01/19/a-couple-of-twitter-search-tricks/</t>
  </si>
  <si>
    <t>http://ouseful.wordpress.com/2009/01/18/ou-participation-in-the-ofcom-psb-review/</t>
  </si>
  <si>
    <t>http://ouseful.wordpress.com/2009/01/17/how-not-to-launch-a-website-reprise-incl-the-ousefulinfo-blogging-policy/</t>
  </si>
  <si>
    <t>http://ouseful.wordpress.com/2009/01/16/data-sharing-is-good-right-or-is-hm-gov-evil/</t>
  </si>
  <si>
    <t>http://ouseful.wordpress.com/2009/01/16/change-the-law-to-fit-the-business-model/</t>
  </si>
  <si>
    <t>http://ouseful.wordpress.com/2009/01/15/social-telly-the-near-future-evolution-of-tv-user-interfaces/</t>
  </si>
  <si>
    <t>http://ouseful.wordpress.com/2009/01/14/applying-seo-to-the-course-catalogue/</t>
  </si>
  <si>
    <t>http://ouseful.wordpress.com/2009/01/13/ou-re-launch-how-not-to-launch-a-website/</t>
  </si>
  <si>
    <t>http://ouseful.wordpress.com/2009/01/13/from-sketch-up-to-mock-up/</t>
  </si>
  <si>
    <t>http://ouseful.wordpress.com/2009/01/12/when-one-screen-controls-another/</t>
  </si>
  <si>
    <t>http://ouseful.wordpress.com/2009/01/09/getting-bits-to-boxes/</t>
  </si>
  <si>
    <t>http://ouseful.wordpress.com/2009/01/08/trackforward-following-the-consequences-with-nth-order-trackbacks/</t>
  </si>
  <si>
    <t>http://ouseful.wordpress.com/2009/01/07/wake-up-and-smell-the-cordite-why-broadband-access-is-not-just-for-pcs/</t>
  </si>
  <si>
    <t>http://ouseful.wordpress.com/2009/01/06/serialised-openlearn-daily-rss-feeds-via-wordpress/</t>
  </si>
  <si>
    <t>http://ouseful.wordpress.com/2009/01/05/writing-diagrams/</t>
  </si>
  <si>
    <t>http://ouseful.wordpress.com/2009/01/05/new-year-new-job-ou-vacancies-round-up/</t>
  </si>
  <si>
    <t>http://ouseful.wordpress.com/2009/01/03/tinkering-with-time/</t>
  </si>
  <si>
    <t>http://ouseful.wordpress.com/2009/01/02/all-set-for-a-year-of-internet-appliances/</t>
  </si>
  <si>
    <t>http://ouseful.wordpress.com/2008/12/23/so-what-else-are-you-doing-at-the-moment/</t>
  </si>
  <si>
    <t>http://ouseful.wordpress.com/2008/12/22/cbeebies-iplayer-and-why-i-think-an-ou-iplayer-presence-would-be-a-good-thing/</t>
  </si>
  <si>
    <t>http://ouseful.wordpress.com/2008/12/19/what-happens-if-yahoo-pipes-dies/</t>
  </si>
  <si>
    <t>http://ouseful.wordpress.com/2008/12/19/bbc-iplayer-desktop-application/</t>
  </si>
  <si>
    <t>http://ouseful.wordpress.com/2008/12/19/aw-shucks-i-got-a-coupla-nessies/</t>
  </si>
  <si>
    <t>http://ouseful.wordpress.com/2008/12/17/getting-lots-of-results-out-of-a-google-custom-search-engine-cse-via-rss/</t>
  </si>
  <si>
    <t>http://ouseful.wordpress.com/2008/12/16/situated-video-advertising-with-tesco-screens/</t>
  </si>
  <si>
    <t>http://ouseful.wordpress.com/2008/12/15/are-you-ready-to-play-search-engine-consequences/</t>
  </si>
  <si>
    <t>http://ouseful.wordpress.com/2008/12/14/library-analytics-part-8/</t>
  </si>
  <si>
    <t>http://ouseful.wordpress.com/2008/12/13/revisiting-the-library-flip-why-librarians-need-to-know-about-seo/</t>
  </si>
  <si>
    <t>http://ouseful.wordpress.com/2008/12/12/realising-the-value-of-library-data/</t>
  </si>
  <si>
    <t>http://ouseful.wordpress.com/2008/12/12/arise-ye-databases-of-intention/</t>
  </si>
  <si>
    <t>http://ouseful.wordpress.com/2008/12/11/openlearn-wordpress-plugins/</t>
  </si>
  <si>
    <t>http://ouseful.wordpress.com/2008/12/11/more-remarks-on-the-tesco-data-play/</t>
  </si>
  <si>
    <t>http://ouseful.wordpress.com/2008/12/10/immortalising-indirection/</t>
  </si>
  <si>
    <t>http://ouseful.wordpress.com/2008/12/10/decoding-patents-an-appropriate-context-for-teaching-about-technology/</t>
  </si>
  <si>
    <t>http://ouseful.wordpress.com/2008/12/09/corporate-foolery-and-the-abilene-paradox/</t>
  </si>
  <si>
    <t>http://ouseful.wordpress.com/2008/12/08/ou-podcasts-site-goes-live/</t>
  </si>
  <si>
    <t>http://ouseful.wordpress.com/2008/12/06/merging-several-calendar-ical-feeds-with-yahoo-pipes/</t>
  </si>
  <si>
    <t>http://ouseful.wordpress.com/2008/12/05/video-video-everywhere/</t>
  </si>
  <si>
    <t>http://ouseful.wordpress.com/2008/12/05/how-ousefulinfo-operates/</t>
  </si>
  <si>
    <t>http://ouseful.wordpress.com/2008/12/04/displaying-events-from-multiple-google-calendars-in-a-single-embedded-calendar-view/</t>
  </si>
  <si>
    <t>http://ouseful.wordpress.com/2008/12/03/visual-controls-for-spreadsheets/</t>
  </si>
  <si>
    <t>http://ouseful.wordpress.com/2008/12/02/so-what-do-you-think-youre-doing-sonny/</t>
  </si>
  <si>
    <t>http://ouseful.wordpress.com/2008/12/01/an-ad-hoc-youtube-playlist-player-gadget-via-google-spreadsheets/</t>
  </si>
  <si>
    <t>http://ouseful.wordpress.com/2008/11/30/steps-towards-making-augmented-reality-a-reality/</t>
  </si>
  <si>
    <t>http://ouseful.wordpress.com/2008/11/30/speedmash-and-mashalong/</t>
  </si>
  <si>
    <t>http://ouseful.wordpress.com/2008/11/28/ou-goes-social-with-platform/</t>
  </si>
  <si>
    <t>http://ouseful.wordpress.com/2008/11/27/my-cetis-2008-presentations/</t>
  </si>
  <si>
    <t>http://ouseful.wordpress.com/2008/11/25/open-content-anecdotes/</t>
  </si>
  <si>
    <t>http://ouseful.wordpress.com/2008/11/24/on-writing-learning-content-in-the-cloud/</t>
  </si>
  <si>
    <t>http://ouseful.wordpress.com/2008/11/21/approxi-mapping-mash-ups-with-a-google-mymaps-tidy-up-to-follow/</t>
  </si>
  <si>
    <t>http://ouseful.wordpress.com/2008/11/20/where-is-the-open-university-homepage/</t>
  </si>
  <si>
    <t>http://ouseful.wordpress.com/2008/11/19/will-lack-of-relevancy-be-the-downfall-of-google/</t>
  </si>
  <si>
    <t>http://ouseful.wordpress.com/2008/11/18/recession-what-recession/</t>
  </si>
  <si>
    <t>http://ouseful.wordpress.com/2008/11/18/dual-view-media/</t>
  </si>
  <si>
    <t>http://ouseful.wordpress.com/2008/11/17/innovation-in-institutions-and-yet-more-jobs/</t>
  </si>
  <si>
    <t>http://ouseful.wordpress.com/2008/11/16/playing-with-google-search-data-trends/</t>
  </si>
  <si>
    <t>http://ouseful.wordpress.com/2008/11/15/google-mymaps-now-with-rss-easy-geoblogging/</t>
  </si>
  <si>
    <t>http://ouseful.wordpress.com/2008/11/14/innovation-in-online-higher-education/</t>
  </si>
  <si>
    <t>http://ouseful.wordpress.com/2008/11/12/iphone-7-day-ou-programme-catchup-via-bbc-iplayer/</t>
  </si>
  <si>
    <t>http://ouseful.wordpress.com/2008/11/10/can-sociallearn-be-built-as-such-plus-an-ou-jobs-roundup/</t>
  </si>
  <si>
    <t>http://ouseful.wordpress.com/2008/11/09/orange-broadband-isp-hijacks-error-pages/</t>
  </si>
  <si>
    <t>http://ouseful.wordpress.com/2008/11/08/recent-ou-programmes-on-the-bbc-via-iplayer/</t>
  </si>
  <si>
    <t>http://ouseful.wordpress.com/2008/11/07/the-convenience-of-embedded-flash-played-pdfs/</t>
  </si>
  <si>
    <t>http://ouseful.wordpress.com/2008/11/06/the-tesco-data-business-notes-on-scoring-points/</t>
  </si>
  <si>
    <t>http://ouseful.wordpress.com/2008/11/06/20-10-and-a-huge-difference-in-style/</t>
  </si>
  <si>
    <t>http://ouseful.wordpress.com/2008/11/04/confused-about-the-consequences/</t>
  </si>
  <si>
    <t>http://ouseful.wordpress.com/2008/11/04/chasing-data-are-you-datablogging-yet/</t>
  </si>
  <si>
    <t>http://ouseful.wordpress.com/2008/11/03/the-future-of-search-is-already-here/</t>
  </si>
  <si>
    <t>http://ouseful.wordpress.com/2008/11/02/time-to-get-scared-people/</t>
  </si>
  <si>
    <t>http://ouseful.wordpress.com/2008/10/31/amazon-reviews-from-different-editions-of-the-same-book/</t>
  </si>
  <si>
    <t>http://ouseful.wordpress.com/2008/10/30/time-for-a-tinyns/</t>
  </si>
  <si>
    <t>http://ouseful.wordpress.com/2008/10/29/looking-up-alternative-copies-of-a-book-on-amazon-via-thingisbn/</t>
  </si>
  <si>
    <t>http://ouseful.wordpress.com/2008/10/28/guardian-rss-feeds-makes-enewspaper-easy/</t>
  </si>
  <si>
    <t>http://ouseful.wordpress.com/2008/10/26/rock-the-academy/</t>
  </si>
  <si>
    <t>http://ouseful.wordpress.com/2008/10/25/printing-out-online-course-materials-with-embedded-movie-links/</t>
  </si>
  <si>
    <t>http://ouseful.wordpress.com/2008/10/23/mashup-mayhem-bcs-glasgow-branch-young-professionals-talk/</t>
  </si>
  <si>
    <t>http://ouseful.wordpress.com/2008/10/23/calling-amazon-associatesecommerce-web-services-from-a-google-spreadsheet/</t>
  </si>
  <si>
    <t>http://ouseful.wordpress.com/2008/10/22/referrer-traffic-from-amazon-wtf/</t>
  </si>
  <si>
    <t>http://ouseful.wordpress.com/2008/10/22/amazon-edge-services-digital-manufacturing/</t>
  </si>
  <si>
    <t>http://ouseful.wordpress.com/2008/10/20/mashup-reuse-are-you-lazy-enough/</t>
  </si>
  <si>
    <t>http://ouseful.wordpress.com/2008/10/18/getting-an-rss-feed-out-of-a-google-custom-search-engine-cse/</t>
  </si>
  <si>
    <t>http://ouseful.wordpress.com/2008/10/17/viewing-campaign-finance-data-in-a-google-spreadsheet-via-the-new-york-times-campaign-data-api/</t>
  </si>
  <si>
    <t>http://ouseful.wordpress.com/2008/10/17/link-love-for-martin-i-heart-twitter-video/</t>
  </si>
  <si>
    <t>http://ouseful.wordpress.com/2008/10/16/visualising-financial-data-in-a-google-spreadsheet-motion-chart/</t>
  </si>
  <si>
    <t>http://ouseful.wordpress.com/2008/10/16/googlelookup-creating-a-google-fact-engine-directory/</t>
  </si>
  <si>
    <t>http://ouseful.wordpress.com/2008/10/14/data-scraping-wikipedia-with-google-spreadsheets/</t>
  </si>
  <si>
    <t>http://ouseful.wordpress.com/2008/10/13/visualising-the-ou-twitter-network/</t>
  </si>
  <si>
    <t>http://ouseful.wordpress.com/2008/10/10/google-personal-custom-search-engines/</t>
  </si>
  <si>
    <t>http://ouseful.wordpress.com/2008/10/09/openlearn-ebooks-for-free-courtesy-of-feedbooks/</t>
  </si>
  <si>
    <t>http://ouseful.wordpress.com/2008/10/08/continous-group-exercise-feedback-via-twitter/</t>
  </si>
  <si>
    <t>http://ouseful.wordpress.com/2008/10/05/thoughts-on-visualising-the-ou-twitter-network/</t>
  </si>
  <si>
    <t>http://ouseful.wordpress.com/2008/10/03/video-print/</t>
  </si>
  <si>
    <t>http://ouseful.wordpress.com/2008/09/30/itunes-in-your-pocket-almost/</t>
  </si>
  <si>
    <t>http://ouseful.wordpress.com/2008/09/29/edutwitterin/</t>
  </si>
  <si>
    <t>http://ouseful.wordpress.com/2008/09/26/qualifications-recognition-and-credible-personal-vouchsafes/</t>
  </si>
  <si>
    <t>http://ouseful.wordpress.com/2008/09/20/time-to-build-trust-with-an-open-achievements-api/</t>
  </si>
  <si>
    <t>http://ouseful.wordpress.com/2008/09/19/what-google-thinks-of-the-ou/</t>
  </si>
  <si>
    <t>http://ouseful.wordpress.com/2008/09/18/figureground-mashing-up-the-ple-mupple08-links/</t>
  </si>
  <si>
    <t>http://ouseful.wordpress.com/2008/09/16/oro-results-in-yahoo-searchmonkey/</t>
  </si>
  <si>
    <t>http://ouseful.wordpress.com/2008/09/15/oro-goes-naked-with-new-eprints-server/</t>
  </si>
  <si>
    <t>http://ouseful.wordpress.com/2008/09/12/joining-the-flow-invisible-library-tech-support/</t>
  </si>
  <si>
    <t>http://ouseful.wordpress.com/2008/09/11/wp_le/</t>
  </si>
  <si>
    <t>http://ouseful.wordpress.com/2008/09/10/rehashing-old-tools-to-look-at-cck08/</t>
  </si>
  <si>
    <t>http://ouseful.wordpress.com/2008/09/04/the-obligatory-google-chrome-post-sort-of/</t>
  </si>
  <si>
    <t>http://ouseful.wordpress.com/2008/09/04/ou-library-igoogle-gadgets/</t>
  </si>
  <si>
    <t>http://ouseful.wordpress.com/2008/09/02/managing-time-in-yahoo-pipes/</t>
  </si>
  <si>
    <t>http://ouseful.wordpress.com/2008/09/01/ou-news-tracking/</t>
  </si>
  <si>
    <t>http://ouseful.wordpress.com/2008/08/29/library-analytics-part-7/</t>
  </si>
  <si>
    <t>http://ouseful.wordpress.com/2008/08/29/html-tables-and-the-data-web/</t>
  </si>
  <si>
    <t>http://ouseful.wordpress.com/2008/08/28/library-analytics-part-6/</t>
  </si>
  <si>
    <t>http://ouseful.wordpress.com/2008/08/28/contextual-content-server-courtesy-of-google/</t>
  </si>
  <si>
    <t>http://ouseful.wordpress.com/2008/08/27/library-analytics-part-5/</t>
  </si>
  <si>
    <t>http://ouseful.wordpress.com/2008/08/26/library-analytics-part-4/</t>
  </si>
  <si>
    <t>http://ouseful.wordpress.com/2008/08/26/journal-impact-factor-visualisation/</t>
  </si>
  <si>
    <t>http://ouseful.wordpress.com/2008/08/25/whats-on-open2/</t>
  </si>
  <si>
    <t>http://ouseful.wordpress.com/2008/08/24/more-olympics-medal-table-visualisations/</t>
  </si>
  <si>
    <t>http://ouseful.wordpress.com/2008/08/22/library-analytics-part-3/</t>
  </si>
  <si>
    <t>http://ouseful.wordpress.com/2008/08/22/library-analytics-part-2/</t>
  </si>
  <si>
    <t>http://ouseful.wordpress.com/2008/08/21/special-interest-custom-search-engines/</t>
  </si>
  <si>
    <t>http://ouseful.wordpress.com/2008/08/21/ou-library-jobs-round-up-august-2008/</t>
  </si>
  <si>
    <t>http://ouseful.wordpress.com/2008/08/20/library-analytics-part-1/</t>
  </si>
  <si>
    <t>http://ouseful.wordpress.com/2008/08/18/searching-for-curriculum-development-course-insights/</t>
  </si>
  <si>
    <t>http://ouseful.wordpress.com/2008/08/18/olympic-medal-table-map/</t>
  </si>
  <si>
    <t>http://ouseful.wordpress.com/2008/08/17/google-insights-for-search-on-youtube-too/</t>
  </si>
  <si>
    <t>http://ouseful.wordpress.com/2008/08/16/embedding-youtube-videos-on-the-bbc-website/</t>
  </si>
  <si>
    <t>http://ouseful.wordpress.com/2008/08/15/the-end-of-linear-tv-schedules/</t>
  </si>
  <si>
    <t>http://ouseful.wordpress.com/2008/08/01/embedding-bbc-iplayer-music-videos-foals/</t>
  </si>
  <si>
    <t>http://ouseful.wordpress.com/2008/07/31/new-ou-channels-on-youtube/</t>
  </si>
  <si>
    <t>http://ouseful.wordpress.com/2008/07/30/wanted-17-24-yr-olds/</t>
  </si>
  <si>
    <t>http://ouseful.wordpress.com/2008/07/28/uk-hei-page-not-found-error-pages/</t>
  </si>
  <si>
    <t>http://ouseful.wordpress.com/2008/07/24/ousefulinfo-err-20/</t>
  </si>
  <si>
    <t>http://ouseful.wordpress.com/2008/07/24/back-from-behind-enemy-lines-without-being-autodiscovered/</t>
  </si>
  <si>
    <t>&lt;?xml version="1.0" encoding="utf-8"?&gt;_x000D_
&lt;configuration&gt;_x000D_
  &lt;configSections&gt;_x000D_
    &lt;sectionGroup name="userSettings" type="System.Configuration.UserSettingsGroup, System, Version=2.0.0.0, Culture=neutral, PublicKeyToken=b77a5c561934e089"&gt;_x000D_
      &lt;section name="GraphImageUserSettings2"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name="DynamicFiltersUserSettings"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 name="AutoFillUserSettings3"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&lt;/sectionGroup&gt;_x000D_
  &lt;/configSections&gt;_x000D_
  &lt;userSettings&gt;_x000D_
    &lt;GraphImageUserSettings2&gt;_x000D_
      &lt;setting name="ImageSize" serializeAs="String"&gt;_x000D_
        &lt;value&gt;1300, 800&lt;/value&gt;_x000D_
      &lt;/setting&gt;_x000D_
      &lt;setting name="IncludeFooter" serializeAs="String"&gt;_x000D_
        &lt;value&gt;True&lt;/value&gt;_x000D_
      &lt;/setting&gt;_x000D_
      &lt;setting name="IncludeHeader" serializeAs="String"&gt;_x000D_
        &lt;value&gt;True&lt;/value&gt;_x000D_
      &lt;/setting&gt;_x000D_
      &lt;setting name="UseControlSize" serializeAs="String"&gt;_x000D_
        &lt;value&gt;False&lt;/value&gt;_x000D_
      &lt;/setting&gt;_x000D_
      &lt;setting name="FooterText" serializeAs="String"&gt;_x000D_
        &lt;value&gt;Created with NodeXL (http://nodexl.codeplex.com)&lt;/value&gt;_x000D_
      &lt;/setting&gt;_x000D_
      &lt;setting name="HeaderFooterFont" serializeAs="String"&gt;_x000D_
        &lt;value&gt;Microsoft Sans Serif, 8.25pt&lt;/value&gt;_x000D_
      &lt;/setting&gt;_x000D_
      &lt;setting name="HeaderText" serializeAs="String"&gt;_x000D_
        &lt;value&gt;Intersection between UK Web Focus, OUseful.info and MASHe&lt;/value&gt;_x000D_
      &lt;/setting&gt;_x000D_
    &lt;/GraphImageUserSettings2&gt;_x000D_
    &lt;GraphZoomAndScaleUserSettings&gt;_x000D_
      &lt;setting name="GraphScale" serializeAs="String"&gt;_x000D_
        &lt;value&gt;1&lt;/value&gt;_x000D_
      &lt;/setting&gt;_x000D_
    &lt;/GraphZoomAndScaleUserSettings&gt;_x000D_
    &lt;DynamicFiltersUserSettings&gt;_x000D_
      &lt;setting name="FilteredAlpha" serializeAs="String"&gt;_x000D_
        &lt;value&gt;0&lt;/value&gt;_x000D_
      &lt;/setting&gt;_x000D_
    &lt;/DynamicFiltersUserSettings&gt;_x000D_
    &lt;GeneralUserSettings4&gt;_x000D_
      &lt;setting name="NewWorkbookGraphDirectedness" serializeAs="String"&gt;_x000D_
        &lt;value&gt;Directed&lt;/value&gt;_x000D_
      &lt;/setting&gt;_x000D_
      &lt;setting name="BackColor" serializeAs="String"&gt;_x000D_
        &lt;value&gt;White&lt;/value&gt;_x000D_
      &lt;/setting&gt;_x000D_
      &lt;setting name="BackgroundImageUri" serializeAs="String"&gt;_x000D_
        &lt;value /&gt;_x000D_
      &lt;/setting&gt;_x000D_
      &lt;setting name="VertexRadius" serializeAs="String"&gt;_x000D_
        &lt;value&gt;1.5&lt;/value&gt;_x000D_
      &lt;/setting&gt;_x000D_
      &lt;setting name="AutoReadWorkbook" serializeAs="String"&gt;_x000D_
        &lt;value&gt;True&lt;/value&gt;_x000D_
      &lt;/setting&gt;_x000D_
      &lt;setting name="SelectedEdgeColor" serializeAs="String"&gt;_x000D_
        &lt;value&gt;Red&lt;/value&gt;_x000D_
      &lt;/setting&gt;_x000D_
      &lt;setting name="VertexAlpha" serializeAs="String"&gt;_x000D_
        &lt;value&gt;100&lt;/value&gt;_x000D_
      &lt;/setting&gt;_x000D_
      &lt;setting name="AxisFont" serializeAs="String"&gt;_x000D_
        &lt;value&gt;Microsoft Sans Serif, 8.25pt&lt;/value&gt;_x000D_
      &lt;/setting&gt;_x000D_
      &lt;setting name="EdgeBezierDisplacementFactor" serializeAs="String"&gt;_x000D_
        &lt;value&gt;0.6&lt;/value&gt;_x000D_
      &lt;/setting&gt;_x000D_
      &lt;setting name="EdgeWidth" serializeAs="String"&gt;_x000D_
        &lt;value&gt;1&lt;/value&gt;_x000D_
      &lt;/setting&gt;_x000D_
      &lt;setting name="AutoSelect" serializeAs="String"&gt;_x000D_
        &lt;value&gt;True&lt;/value&gt;_x000D_
      &lt;/setting&gt;_x000D_
      &lt;setting name="EdgeCurveStyle" serializeAs="String"&gt;_x000D_
        &lt;value&gt;Bezier&lt;/value&gt;_x000D_
      &lt;/setting&gt;_x000D_
      &lt;setting name="LabelUserSettings" serializeAs="String"&gt;_x000D_
        &lt;value&gt;Microsoft Sans Serif, 8.25pt	White	BottomCenter	20	2147483647	Black&lt;/value&gt;_x000D_
      &lt;/setting&gt;_x000D_
      &lt;setting name="EdgeAlpha" serializeAs="String"&gt;_x000D_
        &lt;value&gt;100&lt;/value&gt;_x000D_
      &lt;/setting&gt;_x000D_
      &lt;setting name="SelectedVertexColor" serializeAs="String"&gt;_x000D_
        &lt;value&gt;Red&lt;/value&gt;_x000D_
      &lt;/setting&gt;_x000D_
      &lt;setting name="VertexColor" serializeAs="String"&gt;_x000D_
        &lt;value&gt;Black&lt;/value&gt;_x000D_
      &lt;/setting&gt;_x000D_
      &lt;setting name="VertexShape" serializeAs="String"&gt;_x000D_
        &lt;value&gt;Disk&lt;/value&gt;_x000D_
      &lt;/setting&gt;_x000D_
      &lt;setting name="RelativeArrowSize" serializeAs="String"&gt;_x000D_
        &lt;value&gt;3&lt;/value&gt;_x000D_
      &lt;/setting&gt;_x000D_
      &lt;setting name="VertexImageSize" serializeAs="String"&gt;_x000D_
        &lt;value&gt;3&lt;/value&gt;_x000D_
      &lt;/setting&gt;_x000D_
      &lt;setting name="EdgeColor" serializeAs="String"&gt;_x000D_
        &lt;value&gt;Gray&lt;/value&gt;_x000D_
      &lt;/setting&gt;_x000D_
      &lt;setting name="</t>
  </si>
  <si>
    <t>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name="ReadVertexLabels" serializeAs="String"&gt;_x000D_
        &lt;value&gt;True&lt;/value&gt;_x000D_
      &lt;/setting&gt;_x000D_
      &lt;setting name="ClearTablesBeforeImport" serializeAs="String"&gt;_x000D_
        &lt;value&gt;True&lt;/value&gt;_x000D_
      &lt;/setting&gt;_x000D_
      &lt;setting name="ClusterAlgorithm" serializeAs="String"&gt;_x000D_
        &lt;value&gt;ClausetNewmanMoore&lt;/value&gt;_x000D_
      &lt;/setting&gt;_x000D_
    &lt;/GeneralUserSettings4&gt;_x000D_
    &lt;AutoFillUserSettings3&gt;_x000D_
      &lt;setting name="VertexYDetails" serializeAs="String"&gt;_x000D_
        &lt;value&gt;False	False	0	0	0	9999	False	False&lt;/value&gt;_x000D_
      &lt;/setting&gt;_x000D_
      &lt;setting name="VertexXSourceColumnName" serializeAs="String"&gt;_x000D_
        &lt;value /&gt;_x000D_
      &lt;/setting&gt;_x000D_
      &lt;setting name="VertexLayoutOrderDetails" serializeAs="String"&gt;_x000D_
        &lt;value&gt;False	False	0	0	1	9999	False	False&lt;/value&gt;_x000D_
      &lt;/setting&gt;_x000D_
      &lt;setting name="VertexPolarRSourceColumnName" serializeAs="String"&gt;_x000D_
        &lt;value /&gt;_x000D_
      &lt;/setting&gt;_x000D_
      &lt;setting name="VertexPolarAngleSourceColumnName" serializeAs="String"&gt;_x000D_
        &lt;value /&gt;_x000D_
      &lt;/setting&gt;_x000D_
      &lt;setting name="EdgeWidthSourceColumnName" serializeAs="String"&gt;_x000D_
        &lt;value /&gt;_x000D_
      &lt;/setting&gt;_x000D_
      &lt;setting name="VertexLabelFillColorSourceColumnName" serializeAs="String"&gt;_x000D_
        &lt;value /&gt;_x000D_
      &lt;/setting&gt;_x000D_
      &lt;setting name="VertexColorDetails" serializeAs="String"&gt;_x000D_
        &lt;value&gt;False	False	0	10	Red	Green	False	False	True&lt;/value&gt;_x000D_
      &lt;/setting&gt;_x000D_
      &lt;setting name="VertexColorSourceColumnName" serializeAs="String"&gt;_x000D_
        &lt;value /&gt;_x000D_
      &lt;/setting&gt;_x000D_
      &lt;setting name="EdgeAlphaDetails" serializeAs="String"&gt;_x000D_
        &lt;value&gt;False	False	0	100	10	100	False	False&lt;/value&gt;_x000D_
      &lt;/setting&gt;_x000D_
      &lt;setting name="VertexLabelPositionDetails" serializeAs="String"&gt;_x000D_
        &lt;value&gt;GreaterThan	0	Bottom Center	Nowhere&lt;/value&gt;_x000D_
      &lt;/setting&gt;_x000D_
      &lt;setting name="EdgeVisibilitySourceColumnName" serializeAs="String"&gt;_x000D_
        &lt;value /&gt;_x000D_
      &lt;/setting&gt;_x000D_
      &lt;setting name="VertexVisibilityDetails" serializeAs="String"&gt;_x000D_
        &lt;value&gt;GreaterThan	0	Show if in an Edge	Skip&lt;/value&gt;_x000D_
      &lt;/setting&gt;_x000D_
      &lt;setting name="VertexLabelPositionSourceColumnName" serializeAs="String"&gt;_x000D_
        &lt;value /&gt;_x000D_
      &lt;/setting&gt;_x000D_
      &lt;setting name="VertexToolTipSourceColumnName" serializeAs="String"&gt;_x000D_
        &lt;value&gt;Vertex&lt;/value&gt;_x000D_
      &lt;/setting&gt;_x000D_
      &lt;setting name="GroupCollapsedSourceColumnName" serializeAs="String"&gt;_x000D_
        &lt;value /&gt;_x000D_
      &lt;/setting&gt;_x000D_
      &lt;setting name="VertexShapeSourceColumnName" serializeAs="String"&gt;_x000D_
        &lt;value /&gt;_x000D_
      &lt;/setting&gt;_x000D_
      &lt;setting name="VertexPolarAngleDetails" serializeAs="String"&gt;_x000D_
        &lt;value&gt;False	False	0	0	0	359	False	False&lt;/value&gt;_x000D_
      &lt;/setting&gt;_x000D_
      &lt;setting name="VertexAlphaSourceColumnName" serializeAs="String"&gt;_x000D_
        &lt;value /&gt;_x000D_
      &lt;/setting&gt;_x000D_
      &lt;setting name="VertexAlphaDetails" serializeAs="String"&gt;_x000D_
        &lt;value&gt;False	False	0	100	10	100	False	False&lt;/value&gt;_x000D_
      &lt;/setting&gt;_x000D_
      &lt;setting name="EdgeWidthDetails" serializeAs="String"&gt;_x000D_
        &lt;value&gt;False	False	1	10	1	10	False	False&lt;/value&gt;_x000D_
      &lt;/setting&gt;_x000D_
      &lt;setting name="VertexVisibilitySourceColumnName" serializeAs="String"&gt;_x000D_
        &lt;value /&gt;_x000D_
      &lt;/setting&gt;_x000D_
      &lt;setting name="GroupCollapsedDetails" serializeAs="String"&gt;_x000D_
        &lt;value&gt;GreaterThan	0	Yes	No&lt;/value&gt;_x000D_
      &lt;/setting&gt;_x000D_
      &lt;setting name="VertexRadiusDetails" serializeAs="String"&gt;_x000D_
        &lt;value&gt;False	False	0	0	1.5	4	False	False&lt;/value&gt;_x000D_
      &lt;/setting&gt;_x000D_
      &lt;setting name="EdgeLabelSourceColumnName" serializeAs="String"&gt;_x000D_
        &lt;value /&gt;_x000D_
      &lt;/setting&gt;_x000D_
      &lt;setting name="VertexRadiusSourceColumnName" serializeAs="String"&gt;_x000D_
        &lt;value&gt;PageRank&lt;/value&gt;_x000D_
      &lt;/setting&gt;_x000D_
      &lt;setting name="EdgeAlphaSourceColumnName" serializeAs="String"&gt;_x000D_
        &lt;value /&gt;_x000D_
      &lt;/setting&gt;_x000D_
      &lt;setting name="VertexShapeDetails" serializeAs="String"&gt;_x000D_
        &lt;value&gt;GreaterThan	0	Solid Square	Disk&lt;/value&gt;_x000D_
      &lt;/setting&gt;_x000D_
      &lt;setting name="VertexXDetails" serializeAs="String"&gt;_x000D_
        &lt;value&gt;False	False	0	0	0	9999	False	False&lt;/value&gt;_x000D_
      &lt;/setting&gt;_x000D_
      &lt;setting name="VertexLabelSourceColumnName" serializeAs="String"&gt;_x000D_
        &lt;value /&gt;_x000D_
      &lt;/setting&gt;_x000D_
      &lt;setting name="EdgeColorDetails" serializeAs="String"&gt;_x000D_
        &lt;value&gt;False	False	0	10	Red	Green	False	False	True&lt;/value&gt;_x000D_
      &lt;/setting&gt;_x000D_
      &lt;setting name="VertexLabelFillColorDetails" serializeAs="String"&gt;_x000D_
        &lt;value&gt;False	False	0	10	Red	Green	False	False	True&lt;/value&gt;_x000D_
      &lt;/setting&gt;_x000D_
      &lt;setting name="EdgeVisibilityDetails" serializeAs="String"&gt;_x000D_
        &lt;value&gt;GreaterThan	0	Show	Skip&lt;/value&gt;_x000D_
      &lt;/setting&gt;_x000D_
      &lt;setting name="VertexYSourceColumnName" serializeAs="String"&gt;_x000D_
        &lt;value /&gt;_x000D_
      &lt;/setting&gt;_x000D_
      &lt;setting name="VertexLayoutOrderSourceColumnName" serializeAs="String"&gt;_x000D_
        &lt;value /&gt;_x000D_
      &lt;/setting&gt;_x000D_
      &lt;setting name="EdgeColorSourceColumnName" serializeAs="String"&gt;_x000D_
        &lt;value /&gt;_x000D_
      &lt;/setting&gt;_x000D_
      &lt;setting name="VertexPolarRDetails" serializeAs="String"&gt;_x000D_
        &lt;value&gt;False	False	0	0	0	1	False	False&lt;/value&gt;_x000D_
      &lt;/setting&gt;_x000D_
    &lt;/AutoFillUserSettings3&gt;_x000D_
    &lt;LayoutUserSettings&gt;_x000D_
      &lt;setting name="LayoutStyle" serializeAs="String"&gt;_x000D_
        &lt;value&gt;UseBinning&lt;/value&gt;_x000D_
      &lt;/setting&gt;_x000D_
      &lt;setting name="GroupRectanglePenWidth" serializeAs="String"&gt;_x000D_
        &lt;value&gt;1&lt;/value&gt;_x000D_
      &lt;/setting&gt;_x000D_
      &lt;setting name="FruchtermanReingoldC" serializeAs="String"&gt;_x000D_
        &lt;value&gt;7&lt;/value&gt;_x000D_
      &lt;/setting&gt;_x000D_
      &lt;setting name="HideIntergroupEdges" serializeAs="String"&gt;_x000D_
        &lt;value&gt;False&lt;/value&gt;_x000D_
      &lt;/setting&gt;_x000D_
      &lt;setting name="ImproveLayoutOfGroups" serializeAs="String"&gt;_x000D_
        &lt;value&gt;False&lt;/value&gt;_x000D_
      &lt;/setting&gt;</t>
  </si>
  <si>
    <t>_x000D_
      &lt;setting name="Margin" serializeAs="String"&gt;_x000D_
        &lt;value&gt;6&lt;/value&gt;_x000D_
      &lt;/setting&gt;_x000D_
      &lt;setting name="FruchtermanReingoldIterations" serializeAs="String"&gt;_x000D_
        &lt;value&gt;10&lt;/value&gt;_x000D_
      &lt;/setting&gt;_x000D_
      &lt;setting name="Layout" serializeAs="String"&gt;_x000D_
        &lt;value&gt;HarelKorenFastMultiscale&lt;/value&gt;_x000D_
      &lt;/setting&gt;_x000D_
      &lt;setting name="MaximumVerticesPerBin" serializeAs="String"&gt;_x000D_
        &lt;value&gt;2&lt;/value&gt;_x000D_
      &lt;/setting&gt;_x000D_
      &lt;setting name="BinLength" serializeAs="String"&gt;_x000D_
        &lt;value&gt;24&lt;/value&gt;_x000D_
      &lt;/setting&gt;_x000D_
    &lt;/LayoutUserSettings&gt;_x000D_
    &lt;GroupUserSettings&gt;_x000D_
      &lt;setting name="ReadGroups" serializeAs="String"&gt;_x000D_
        &lt;value&gt;True&lt;/value&gt;_x000D_
      &lt;/setting&gt;_x000D_
    &lt;/GroupUserSettings&gt;_x000D_
    &lt;ColumnGroupUserSettings&gt;_x000D_
      &lt;setting name="ColumnGroupsToShow" serializeAs="String"&gt;_x000D_
        &lt;value&gt;EdgeDoNotHide, EdgeVisualAttributes, EdgeLabels, EdgeOtherColumns, VertexDoNotHide, VertexVisualAttributes, VertexGraphMetrics, VertexLabels, VertexOtherColumns, GroupDoNotHide, GroupVisualAttributes, GroupGraphMetrics&lt;/value&gt;_x000D_
      &lt;/setting&gt;_x000D_
    &lt;/ColumnGroupUserSettings&gt;_x000D_
    &lt;GraphMetricUserSettings&gt;_x000D_
      &lt;setting name="GraphMetricsToCalculate" serializeAs="String"&gt;_x000D_
        &lt;value&gt;InDegree, OutDegree, Degree, ClusteringCoefficient, BrandesFastCentralities, EigenvectorCentrality, PageRank, OverallMetrics, GroupMetrics&lt;/value&gt;_x000D_
      &lt;/setting&gt;_x000D_
    &lt;/GraphMetricUserSettings&gt;_x000D_
  &lt;/userSettings&gt;_x000D_
&lt;/configuration&gt;</t>
  </si>
  <si>
    <t>Marked?</t>
  </si>
  <si>
    <t>Go to Link</t>
  </si>
  <si>
    <t>D3.js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</si>
</sst>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3"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sz val="11"/>
      <color rgb="FF000000"/>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10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1" fontId="0" fillId="5" borderId="1" xfId="4" applyNumberFormat="1" applyFont="1"/>
    <xf numFmtId="0" fontId="6" fillId="6" borderId="1" xfId="6" applyNumberFormat="1"/>
    <xf numFmtId="0" fontId="0" fillId="2" borderId="1" xfId="1" applyNumberFormat="1" applyFont="1"/>
    <xf numFmtId="0" fontId="11" fillId="2" borderId="1" xfId="1" applyNumberFormat="1" applyFont="1" applyAlignment="1">
      <alignment wrapText="1"/>
    </xf>
    <xf numFmtId="164" fontId="0" fillId="5" borderId="1" xfId="4" applyNumberFormat="1" applyFont="1"/>
    <xf numFmtId="0" fontId="0" fillId="3" borderId="1" xfId="7"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0" borderId="0" xfId="2" applyNumberFormat="1" applyFont="1"/>
    <xf numFmtId="49" fontId="0" fillId="0" borderId="0" xfId="3" applyNumberFormat="1" applyFont="1" applyBorder="1"/>
    <xf numFmtId="1" fontId="5" fillId="4" borderId="8" xfId="5" applyNumberFormat="1" applyBorder="1" applyAlignment="1"/>
    <xf numFmtId="167" fontId="5" fillId="4" borderId="8" xfId="5" applyNumberFormat="1" applyBorder="1" applyAlignment="1"/>
    <xf numFmtId="0" fontId="0" fillId="5" borderId="8" xfId="4" applyNumberFormat="1" applyFont="1" applyBorder="1"/>
    <xf numFmtId="164" fontId="0" fillId="5" borderId="8" xfId="4" applyNumberFormat="1" applyFont="1" applyBorder="1"/>
    <xf numFmtId="1" fontId="0" fillId="5" borderId="8" xfId="4" applyNumberFormat="1" applyFont="1" applyBorder="1"/>
    <xf numFmtId="49" fontId="6" fillId="6" borderId="8" xfId="6" applyNumberFormat="1" applyBorder="1"/>
    <xf numFmtId="0" fontId="6" fillId="6" borderId="8" xfId="6" applyNumberFormat="1" applyBorder="1"/>
    <xf numFmtId="164" fontId="0" fillId="3" borderId="8" xfId="7" applyNumberFormat="1" applyFont="1" applyBorder="1"/>
    <xf numFmtId="165" fontId="0" fillId="3" borderId="8" xfId="7" applyNumberFormat="1" applyFont="1" applyBorder="1"/>
    <xf numFmtId="0" fontId="0" fillId="3" borderId="8" xfId="7" applyNumberFormat="1" applyFont="1" applyBorder="1"/>
    <xf numFmtId="166" fontId="0" fillId="3" borderId="8" xfId="7" applyNumberFormat="1" applyFont="1" applyBorder="1"/>
    <xf numFmtId="0" fontId="0" fillId="2" borderId="8" xfId="1" applyNumberFormat="1" applyFont="1" applyBorder="1"/>
    <xf numFmtId="0" fontId="0" fillId="0" borderId="0" xfId="2" applyNumberFormat="1" applyFont="1" applyBorder="1"/>
    <xf numFmtId="0" fontId="5" fillId="5" borderId="1" xfId="8" applyNumberFormat="1" applyAlignment="1"/>
    <xf numFmtId="49" fontId="0" fillId="0" borderId="0" xfId="3" applyNumberFormat="1" applyFont="1" applyAlignment="1"/>
    <xf numFmtId="0" fontId="11" fillId="2" borderId="1" xfId="1" applyNumberFormat="1" applyFont="1" applyBorder="1"/>
    <xf numFmtId="1" fontId="5" fillId="4" borderId="1" xfId="5" applyNumberFormat="1" applyBorder="1" applyAlignment="1"/>
    <xf numFmtId="167" fontId="5" fillId="4" borderId="1" xfId="5" applyNumberFormat="1" applyBorder="1" applyAlignment="1"/>
    <xf numFmtId="0" fontId="0" fillId="5" borderId="1" xfId="4" applyNumberFormat="1" applyFont="1" applyAlignment="1"/>
    <xf numFmtId="0" fontId="0" fillId="0" borderId="0" xfId="0" applyFill="1" applyAlignment="1"/>
    <xf numFmtId="49" fontId="0" fillId="0" borderId="0" xfId="3" applyNumberFormat="1" applyFont="1" applyBorder="1" applyAlignment="1"/>
    <xf numFmtId="0" fontId="0" fillId="5" borderId="9" xfId="4" applyNumberFormat="1" applyFont="1" applyBorder="1" applyAlignment="1"/>
    <xf numFmtId="0" fontId="11" fillId="2" borderId="9" xfId="1" applyNumberFormat="1" applyFont="1" applyBorder="1"/>
    <xf numFmtId="1" fontId="5" fillId="4" borderId="9" xfId="5" applyNumberFormat="1" applyBorder="1" applyAlignment="1"/>
    <xf numFmtId="167" fontId="5" fillId="4" borderId="9" xfId="5" applyNumberFormat="1" applyBorder="1" applyAlignment="1"/>
    <xf numFmtId="0" fontId="0" fillId="5" borderId="8" xfId="4" applyNumberFormat="1" applyFont="1" applyBorder="1" applyAlignment="1"/>
    <xf numFmtId="0" fontId="11" fillId="2" borderId="8" xfId="1" applyNumberFormat="1" applyFont="1" applyBorder="1"/>
    <xf numFmtId="0" fontId="0" fillId="0" borderId="0" xfId="0" quotePrefix="1" applyFill="1" applyAlignment="1"/>
    <xf numFmtId="0" fontId="0" fillId="0" borderId="0" xfId="0" applyNumberFormat="1" applyFill="1" applyAlignment="1"/>
    <xf numFmtId="0" fontId="0" fillId="0" borderId="0" xfId="0" quotePrefix="1" applyAlignment="1">
      <alignment wrapText="1"/>
    </xf>
    <xf numFmtId="0" fontId="12" fillId="0" borderId="0" xfId="0" applyFo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92">
    <dxf>
      <numFmt numFmtId="0" formatCode="General"/>
      <alignment horizontal="general" vertical="bottom"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dxf>
    <dxf>
      <numFmt numFmtId="30" formatCode="@"/>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0" formatCode="General"/>
      <border outline="0">
        <right style="thin">
          <color theme="0"/>
        </right>
      </border>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1" formatCode="0"/>
    </dxf>
    <dxf>
      <numFmt numFmtId="164" formatCode="0.0"/>
    </dxf>
    <dxf>
      <numFmt numFmtId="0" formatCode="General"/>
    </dxf>
    <dxf>
      <numFmt numFmtId="0" formatCode="General"/>
      <border outline="0">
        <left style="thin">
          <color theme="0"/>
        </left>
      </border>
    </dxf>
    <dxf>
      <numFmt numFmtId="167" formatCode="0.000"/>
      <alignment horizontal="general" vertical="bottom" textRotation="0" wrapText="0" indent="0" justifyLastLine="0" shrinkToFit="0" readingOrder="0"/>
      <border outline="0">
        <left style="thin">
          <color theme="0"/>
        </left>
      </border>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left style="thin">
          <color theme="0"/>
        </left>
      </border>
    </dxf>
    <dxf>
      <numFmt numFmtId="1" formatCode="0"/>
      <alignment horizontal="general" vertical="bottom" textRotation="0" wrapText="0" indent="0" justifyLastLine="0" shrinkToFit="0" readingOrder="0"/>
    </dxf>
    <dxf>
      <numFmt numFmtId="30" formatCode="@"/>
      <border outline="0">
        <right style="thin">
          <color theme="0"/>
        </right>
      </border>
    </dxf>
    <dxf>
      <numFmt numFmtId="30" formatCode="@"/>
    </dxf>
    <dxf>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9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167</c:v>
                </c:pt>
              </c:strCache>
            </c:strRef>
          </c:tx>
          <c:spPr>
            <a:solidFill>
              <a:schemeClr val="accent1"/>
            </a:solidFill>
          </c:spPr>
          <c:invertIfNegative val="0"/>
          <c:cat>
            <c:numRef>
              <c:f>'Overall Metrics'!$D$2:$D$45</c:f>
              <c:numCache>
                <c:formatCode>#,##0.00</c:formatCode>
                <c:ptCount val="44"/>
                <c:pt idx="0">
                  <c:v>1</c:v>
                </c:pt>
                <c:pt idx="1">
                  <c:v>1.2093023255813953</c:v>
                </c:pt>
                <c:pt idx="2">
                  <c:v>1.4186046511627906</c:v>
                </c:pt>
                <c:pt idx="3">
                  <c:v>1.6279069767441858</c:v>
                </c:pt>
                <c:pt idx="4">
                  <c:v>1.8372093023255811</c:v>
                </c:pt>
                <c:pt idx="5">
                  <c:v>2.0465116279069764</c:v>
                </c:pt>
                <c:pt idx="6">
                  <c:v>2.2558139534883717</c:v>
                </c:pt>
                <c:pt idx="7">
                  <c:v>2.4651162790697669</c:v>
                </c:pt>
                <c:pt idx="8">
                  <c:v>2.6744186046511622</c:v>
                </c:pt>
                <c:pt idx="9">
                  <c:v>2.8837209302325575</c:v>
                </c:pt>
                <c:pt idx="10">
                  <c:v>3.0930232558139528</c:v>
                </c:pt>
                <c:pt idx="11">
                  <c:v>3.302325581395348</c:v>
                </c:pt>
                <c:pt idx="12">
                  <c:v>3.5116279069767433</c:v>
                </c:pt>
                <c:pt idx="13">
                  <c:v>3.7209302325581386</c:v>
                </c:pt>
                <c:pt idx="14">
                  <c:v>3.9302325581395339</c:v>
                </c:pt>
                <c:pt idx="15">
                  <c:v>4.1395348837209296</c:v>
                </c:pt>
                <c:pt idx="16">
                  <c:v>4.3488372093023253</c:v>
                </c:pt>
                <c:pt idx="17">
                  <c:v>4.558139534883721</c:v>
                </c:pt>
                <c:pt idx="18">
                  <c:v>4.7674418604651168</c:v>
                </c:pt>
                <c:pt idx="19">
                  <c:v>4.9767441860465125</c:v>
                </c:pt>
                <c:pt idx="20">
                  <c:v>5.1860465116279082</c:v>
                </c:pt>
                <c:pt idx="21">
                  <c:v>5.3953488372093039</c:v>
                </c:pt>
                <c:pt idx="22">
                  <c:v>5.6046511627906996</c:v>
                </c:pt>
                <c:pt idx="23">
                  <c:v>5.8139534883720954</c:v>
                </c:pt>
                <c:pt idx="24">
                  <c:v>6.0232558139534911</c:v>
                </c:pt>
                <c:pt idx="25">
                  <c:v>6.2325581395348868</c:v>
                </c:pt>
                <c:pt idx="26">
                  <c:v>6.4418604651162825</c:v>
                </c:pt>
                <c:pt idx="27">
                  <c:v>6.6511627906976782</c:v>
                </c:pt>
                <c:pt idx="28">
                  <c:v>6.860465116279074</c:v>
                </c:pt>
                <c:pt idx="29">
                  <c:v>7.0697674418604697</c:v>
                </c:pt>
                <c:pt idx="30">
                  <c:v>7.2790697674418654</c:v>
                </c:pt>
                <c:pt idx="31">
                  <c:v>7.4883720930232611</c:v>
                </c:pt>
                <c:pt idx="32">
                  <c:v>7.6976744186046568</c:v>
                </c:pt>
                <c:pt idx="33">
                  <c:v>7.9069767441860526</c:v>
                </c:pt>
                <c:pt idx="34">
                  <c:v>8.1162790697674474</c:v>
                </c:pt>
                <c:pt idx="35">
                  <c:v>8.3255813953488431</c:v>
                </c:pt>
                <c:pt idx="36">
                  <c:v>8.5348837209302388</c:v>
                </c:pt>
                <c:pt idx="37">
                  <c:v>8.7441860465116346</c:v>
                </c:pt>
                <c:pt idx="38">
                  <c:v>8.9534883720930303</c:v>
                </c:pt>
                <c:pt idx="39">
                  <c:v>9.162790697674426</c:v>
                </c:pt>
                <c:pt idx="40">
                  <c:v>9.3720930232558217</c:v>
                </c:pt>
                <c:pt idx="41">
                  <c:v>9.5813953488372174</c:v>
                </c:pt>
                <c:pt idx="42">
                  <c:v>9.7906976744186132</c:v>
                </c:pt>
                <c:pt idx="43">
                  <c:v>10</c:v>
                </c:pt>
              </c:numCache>
            </c:numRef>
          </c:cat>
          <c:val>
            <c:numRef>
              <c:f>'Overall Metrics'!$E$2:$E$45</c:f>
              <c:numCache>
                <c:formatCode>General</c:formatCode>
                <c:ptCount val="44"/>
                <c:pt idx="0">
                  <c:v>167</c:v>
                </c:pt>
                <c:pt idx="1">
                  <c:v>0</c:v>
                </c:pt>
                <c:pt idx="2">
                  <c:v>0</c:v>
                </c:pt>
                <c:pt idx="3">
                  <c:v>0</c:v>
                </c:pt>
                <c:pt idx="4">
                  <c:v>57</c:v>
                </c:pt>
                <c:pt idx="5">
                  <c:v>0</c:v>
                </c:pt>
                <c:pt idx="6">
                  <c:v>0</c:v>
                </c:pt>
                <c:pt idx="7">
                  <c:v>0</c:v>
                </c:pt>
                <c:pt idx="8">
                  <c:v>0</c:v>
                </c:pt>
                <c:pt idx="9">
                  <c:v>10</c:v>
                </c:pt>
                <c:pt idx="10">
                  <c:v>0</c:v>
                </c:pt>
                <c:pt idx="11">
                  <c:v>0</c:v>
                </c:pt>
                <c:pt idx="12">
                  <c:v>0</c:v>
                </c:pt>
                <c:pt idx="13">
                  <c:v>0</c:v>
                </c:pt>
                <c:pt idx="14">
                  <c:v>4</c:v>
                </c:pt>
                <c:pt idx="15">
                  <c:v>0</c:v>
                </c:pt>
                <c:pt idx="16">
                  <c:v>0</c:v>
                </c:pt>
                <c:pt idx="17">
                  <c:v>0</c:v>
                </c:pt>
                <c:pt idx="18">
                  <c:v>0</c:v>
                </c:pt>
                <c:pt idx="19">
                  <c:v>3</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117442816"/>
        <c:axId val="117481856"/>
      </c:barChart>
      <c:catAx>
        <c:axId val="117442816"/>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17481856"/>
        <c:crosses val="autoZero"/>
        <c:auto val="1"/>
        <c:lblAlgn val="ctr"/>
        <c:lblOffset val="100"/>
        <c:noMultiLvlLbl val="0"/>
      </c:catAx>
      <c:valAx>
        <c:axId val="11748185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7442816"/>
        <c:crosses val="autoZero"/>
        <c:crossBetween val="between"/>
      </c:valAx>
    </c:plotArea>
    <c:plotVisOnly val="0"/>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5239296"/>
        <c:axId val="105241216"/>
      </c:barChart>
      <c:catAx>
        <c:axId val="105239296"/>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05241216"/>
        <c:crosses val="autoZero"/>
        <c:auto val="1"/>
        <c:lblAlgn val="ctr"/>
        <c:lblOffset val="100"/>
        <c:noMultiLvlLbl val="0"/>
      </c:catAx>
      <c:valAx>
        <c:axId val="10524121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5239296"/>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7031552"/>
        <c:axId val="117146752"/>
      </c:barChart>
      <c:catAx>
        <c:axId val="107031552"/>
        <c:scaling>
          <c:orientation val="minMax"/>
        </c:scaling>
        <c:delete val="1"/>
        <c:axPos val="b"/>
        <c:title>
          <c:tx>
            <c:rich>
              <a:bodyPr/>
              <a:lstStyle/>
              <a:p>
                <a:pPr>
                  <a:defRPr/>
                </a:pPr>
                <a:r>
                  <a:rPr lang="en-US"/>
                  <a:t>Out-Degree</a:t>
                </a:r>
              </a:p>
            </c:rich>
          </c:tx>
          <c:layout>
            <c:manualLayout>
              <c:xMode val="edge"/>
              <c:yMode val="edge"/>
              <c:x val="0.41379516818709683"/>
              <c:y val="0.80898890864449668"/>
            </c:manualLayout>
          </c:layout>
          <c:overlay val="0"/>
        </c:title>
        <c:numFmt formatCode="#,##0.00" sourceLinked="1"/>
        <c:majorTickMark val="out"/>
        <c:minorTickMark val="none"/>
        <c:tickLblPos val="none"/>
        <c:crossAx val="117146752"/>
        <c:crosses val="autoZero"/>
        <c:auto val="1"/>
        <c:lblAlgn val="ctr"/>
        <c:lblOffset val="100"/>
        <c:noMultiLvlLbl val="0"/>
      </c:catAx>
      <c:valAx>
        <c:axId val="11714675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7031552"/>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215</c:v>
                </c:pt>
              </c:strCache>
            </c:strRef>
          </c:tx>
          <c:spPr>
            <a:solidFill>
              <a:schemeClr val="accent1"/>
            </a:solidFill>
          </c:spPr>
          <c:invertIfNegative val="0"/>
          <c:cat>
            <c:numRef>
              <c:f>'Overall Metrics'!$J$2:$J$45</c:f>
              <c:numCache>
                <c:formatCode>#,##0.00</c:formatCode>
                <c:ptCount val="44"/>
                <c:pt idx="0">
                  <c:v>0</c:v>
                </c:pt>
                <c:pt idx="1">
                  <c:v>22.922480627906975</c:v>
                </c:pt>
                <c:pt idx="2">
                  <c:v>45.844961255813949</c:v>
                </c:pt>
                <c:pt idx="3">
                  <c:v>68.76744188372092</c:v>
                </c:pt>
                <c:pt idx="4">
                  <c:v>91.689922511627898</c:v>
                </c:pt>
                <c:pt idx="5">
                  <c:v>114.61240313953488</c:v>
                </c:pt>
                <c:pt idx="6">
                  <c:v>137.53488376744184</c:v>
                </c:pt>
                <c:pt idx="7">
                  <c:v>160.4573643953488</c:v>
                </c:pt>
                <c:pt idx="8">
                  <c:v>183.37984502325577</c:v>
                </c:pt>
                <c:pt idx="9">
                  <c:v>206.30232565116273</c:v>
                </c:pt>
                <c:pt idx="10">
                  <c:v>229.2248062790697</c:v>
                </c:pt>
                <c:pt idx="11">
                  <c:v>252.14728690697666</c:v>
                </c:pt>
                <c:pt idx="12">
                  <c:v>275.06976753488362</c:v>
                </c:pt>
                <c:pt idx="13">
                  <c:v>297.99224816279059</c:v>
                </c:pt>
                <c:pt idx="14">
                  <c:v>320.91472879069755</c:v>
                </c:pt>
                <c:pt idx="15">
                  <c:v>343.83720941860452</c:v>
                </c:pt>
                <c:pt idx="16">
                  <c:v>366.75969004651148</c:v>
                </c:pt>
                <c:pt idx="17">
                  <c:v>389.68217067441844</c:v>
                </c:pt>
                <c:pt idx="18">
                  <c:v>412.60465130232541</c:v>
                </c:pt>
                <c:pt idx="19">
                  <c:v>435.52713193023237</c:v>
                </c:pt>
                <c:pt idx="20">
                  <c:v>458.44961255813934</c:v>
                </c:pt>
                <c:pt idx="21">
                  <c:v>481.3720931860463</c:v>
                </c:pt>
                <c:pt idx="22">
                  <c:v>504.29457381395326</c:v>
                </c:pt>
                <c:pt idx="23">
                  <c:v>527.21705444186023</c:v>
                </c:pt>
                <c:pt idx="24">
                  <c:v>550.13953506976725</c:v>
                </c:pt>
                <c:pt idx="25">
                  <c:v>573.06201569767427</c:v>
                </c:pt>
                <c:pt idx="26">
                  <c:v>595.98449632558129</c:v>
                </c:pt>
                <c:pt idx="27">
                  <c:v>618.90697695348831</c:v>
                </c:pt>
                <c:pt idx="28">
                  <c:v>641.82945758139533</c:v>
                </c:pt>
                <c:pt idx="29">
                  <c:v>664.75193820930235</c:v>
                </c:pt>
                <c:pt idx="30">
                  <c:v>687.67441883720937</c:v>
                </c:pt>
                <c:pt idx="31">
                  <c:v>710.59689946511639</c:v>
                </c:pt>
                <c:pt idx="32">
                  <c:v>733.51938009302341</c:v>
                </c:pt>
                <c:pt idx="33">
                  <c:v>756.44186072093044</c:v>
                </c:pt>
                <c:pt idx="34">
                  <c:v>779.36434134883746</c:v>
                </c:pt>
                <c:pt idx="35">
                  <c:v>802.28682197674448</c:v>
                </c:pt>
                <c:pt idx="36">
                  <c:v>825.2093026046515</c:v>
                </c:pt>
                <c:pt idx="37">
                  <c:v>848.13178323255852</c:v>
                </c:pt>
                <c:pt idx="38">
                  <c:v>871.05426386046554</c:v>
                </c:pt>
                <c:pt idx="39">
                  <c:v>893.97674448837256</c:v>
                </c:pt>
                <c:pt idx="40">
                  <c:v>916.89922511627958</c:v>
                </c:pt>
                <c:pt idx="41">
                  <c:v>939.8217057441866</c:v>
                </c:pt>
                <c:pt idx="42">
                  <c:v>962.74418637209362</c:v>
                </c:pt>
                <c:pt idx="43">
                  <c:v>985.66666699999996</c:v>
                </c:pt>
              </c:numCache>
            </c:numRef>
          </c:cat>
          <c:val>
            <c:numRef>
              <c:f>'Overall Metrics'!$K$2:$K$45</c:f>
              <c:numCache>
                <c:formatCode>General</c:formatCode>
                <c:ptCount val="44"/>
                <c:pt idx="0">
                  <c:v>215</c:v>
                </c:pt>
                <c:pt idx="1">
                  <c:v>2</c:v>
                </c:pt>
                <c:pt idx="2">
                  <c:v>6</c:v>
                </c:pt>
                <c:pt idx="3">
                  <c:v>0</c:v>
                </c:pt>
                <c:pt idx="4">
                  <c:v>4</c:v>
                </c:pt>
                <c:pt idx="5">
                  <c:v>0</c:v>
                </c:pt>
                <c:pt idx="6">
                  <c:v>2</c:v>
                </c:pt>
                <c:pt idx="7">
                  <c:v>0</c:v>
                </c:pt>
                <c:pt idx="8">
                  <c:v>2</c:v>
                </c:pt>
                <c:pt idx="9">
                  <c:v>0</c:v>
                </c:pt>
                <c:pt idx="10">
                  <c:v>2</c:v>
                </c:pt>
                <c:pt idx="11">
                  <c:v>0</c:v>
                </c:pt>
                <c:pt idx="12">
                  <c:v>0</c:v>
                </c:pt>
                <c:pt idx="13">
                  <c:v>0</c:v>
                </c:pt>
                <c:pt idx="14">
                  <c:v>0</c:v>
                </c:pt>
                <c:pt idx="15">
                  <c:v>0</c:v>
                </c:pt>
                <c:pt idx="16">
                  <c:v>0</c:v>
                </c:pt>
                <c:pt idx="17">
                  <c:v>0</c:v>
                </c:pt>
                <c:pt idx="18">
                  <c:v>1</c:v>
                </c:pt>
                <c:pt idx="19">
                  <c:v>1</c:v>
                </c:pt>
                <c:pt idx="20">
                  <c:v>0</c:v>
                </c:pt>
                <c:pt idx="21">
                  <c:v>1</c:v>
                </c:pt>
                <c:pt idx="22">
                  <c:v>2</c:v>
                </c:pt>
                <c:pt idx="23">
                  <c:v>0</c:v>
                </c:pt>
                <c:pt idx="24">
                  <c:v>1</c:v>
                </c:pt>
                <c:pt idx="25">
                  <c:v>0</c:v>
                </c:pt>
                <c:pt idx="26">
                  <c:v>0</c:v>
                </c:pt>
                <c:pt idx="27">
                  <c:v>0</c:v>
                </c:pt>
                <c:pt idx="28">
                  <c:v>1</c:v>
                </c:pt>
                <c:pt idx="29">
                  <c:v>0</c:v>
                </c:pt>
                <c:pt idx="30">
                  <c:v>0</c:v>
                </c:pt>
                <c:pt idx="31">
                  <c:v>1</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117265920"/>
        <c:axId val="117267840"/>
      </c:barChart>
      <c:catAx>
        <c:axId val="117265920"/>
        <c:scaling>
          <c:orientation val="minMax"/>
        </c:scaling>
        <c:delete val="1"/>
        <c:axPos val="b"/>
        <c:title>
          <c:tx>
            <c:rich>
              <a:bodyPr/>
              <a:lstStyle/>
              <a:p>
                <a:pPr>
                  <a:defRPr/>
                </a:pPr>
                <a:r>
                  <a:rPr lang="en-US"/>
                  <a:t>Betweenness Centrality</a:t>
                </a:r>
              </a:p>
            </c:rich>
          </c:tx>
          <c:layout>
            <c:manualLayout>
              <c:xMode val="edge"/>
              <c:yMode val="edge"/>
              <c:x val="0.32728710116055693"/>
              <c:y val="0.82619320971975252"/>
            </c:manualLayout>
          </c:layout>
          <c:overlay val="0"/>
        </c:title>
        <c:numFmt formatCode="#,##0.00" sourceLinked="1"/>
        <c:majorTickMark val="out"/>
        <c:minorTickMark val="none"/>
        <c:tickLblPos val="none"/>
        <c:crossAx val="117267840"/>
        <c:crosses val="autoZero"/>
        <c:auto val="1"/>
        <c:lblAlgn val="ctr"/>
        <c:lblOffset val="100"/>
        <c:noMultiLvlLbl val="0"/>
      </c:catAx>
      <c:valAx>
        <c:axId val="11726784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7265920"/>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54</c:v>
                </c:pt>
              </c:strCache>
            </c:strRef>
          </c:tx>
          <c:spPr>
            <a:solidFill>
              <a:schemeClr val="accent1"/>
            </a:solidFill>
          </c:spPr>
          <c:invertIfNegative val="0"/>
          <c:cat>
            <c:numRef>
              <c:f>'Overall Metrics'!$L$2:$L$45</c:f>
              <c:numCache>
                <c:formatCode>#,##0.00</c:formatCode>
                <c:ptCount val="44"/>
                <c:pt idx="0">
                  <c:v>2.0660000000000001E-3</c:v>
                </c:pt>
                <c:pt idx="1">
                  <c:v>2.5273767441860467E-2</c:v>
                </c:pt>
                <c:pt idx="2">
                  <c:v>4.8481534883720936E-2</c:v>
                </c:pt>
                <c:pt idx="3">
                  <c:v>7.1689302325581405E-2</c:v>
                </c:pt>
                <c:pt idx="4">
                  <c:v>9.4897069767441874E-2</c:v>
                </c:pt>
                <c:pt idx="5">
                  <c:v>0.11810483720930234</c:v>
                </c:pt>
                <c:pt idx="6">
                  <c:v>0.1413126046511628</c:v>
                </c:pt>
                <c:pt idx="7">
                  <c:v>0.16452037209302325</c:v>
                </c:pt>
                <c:pt idx="8">
                  <c:v>0.18772813953488371</c:v>
                </c:pt>
                <c:pt idx="9">
                  <c:v>0.21093590697674416</c:v>
                </c:pt>
                <c:pt idx="10">
                  <c:v>0.23414367441860462</c:v>
                </c:pt>
                <c:pt idx="11">
                  <c:v>0.2573514418604651</c:v>
                </c:pt>
                <c:pt idx="12">
                  <c:v>0.28055920930232559</c:v>
                </c:pt>
                <c:pt idx="13">
                  <c:v>0.30376697674418607</c:v>
                </c:pt>
                <c:pt idx="14">
                  <c:v>0.32697474418604655</c:v>
                </c:pt>
                <c:pt idx="15">
                  <c:v>0.35018251162790703</c:v>
                </c:pt>
                <c:pt idx="16">
                  <c:v>0.37339027906976752</c:v>
                </c:pt>
                <c:pt idx="17">
                  <c:v>0.396598046511628</c:v>
                </c:pt>
                <c:pt idx="18">
                  <c:v>0.41980581395348848</c:v>
                </c:pt>
                <c:pt idx="19">
                  <c:v>0.44301358139534897</c:v>
                </c:pt>
                <c:pt idx="20">
                  <c:v>0.46622134883720945</c:v>
                </c:pt>
                <c:pt idx="21">
                  <c:v>0.48942911627906993</c:v>
                </c:pt>
                <c:pt idx="22">
                  <c:v>0.51263688372093041</c:v>
                </c:pt>
                <c:pt idx="23">
                  <c:v>0.5358446511627909</c:v>
                </c:pt>
                <c:pt idx="24">
                  <c:v>0.55905241860465138</c:v>
                </c:pt>
                <c:pt idx="25">
                  <c:v>0.58226018604651186</c:v>
                </c:pt>
                <c:pt idx="26">
                  <c:v>0.60546795348837235</c:v>
                </c:pt>
                <c:pt idx="27">
                  <c:v>0.62867572093023283</c:v>
                </c:pt>
                <c:pt idx="28">
                  <c:v>0.65188348837209331</c:v>
                </c:pt>
                <c:pt idx="29">
                  <c:v>0.67509125581395379</c:v>
                </c:pt>
                <c:pt idx="30">
                  <c:v>0.69829902325581428</c:v>
                </c:pt>
                <c:pt idx="31">
                  <c:v>0.72150679069767476</c:v>
                </c:pt>
                <c:pt idx="32">
                  <c:v>0.74471455813953524</c:v>
                </c:pt>
                <c:pt idx="33">
                  <c:v>0.76792232558139573</c:v>
                </c:pt>
                <c:pt idx="34">
                  <c:v>0.79113009302325621</c:v>
                </c:pt>
                <c:pt idx="35">
                  <c:v>0.81433786046511669</c:v>
                </c:pt>
                <c:pt idx="36">
                  <c:v>0.83754562790697717</c:v>
                </c:pt>
                <c:pt idx="37">
                  <c:v>0.86075339534883766</c:v>
                </c:pt>
                <c:pt idx="38">
                  <c:v>0.88396116279069814</c:v>
                </c:pt>
                <c:pt idx="39">
                  <c:v>0.90716893023255862</c:v>
                </c:pt>
                <c:pt idx="40">
                  <c:v>0.93037669767441911</c:v>
                </c:pt>
                <c:pt idx="41">
                  <c:v>0.95358446511627959</c:v>
                </c:pt>
                <c:pt idx="42">
                  <c:v>0.97679223255814007</c:v>
                </c:pt>
                <c:pt idx="43">
                  <c:v>1</c:v>
                </c:pt>
              </c:numCache>
            </c:numRef>
          </c:cat>
          <c:val>
            <c:numRef>
              <c:f>'Overall Metrics'!$M$2:$M$45</c:f>
              <c:numCache>
                <c:formatCode>General</c:formatCode>
                <c:ptCount val="44"/>
                <c:pt idx="0">
                  <c:v>54</c:v>
                </c:pt>
                <c:pt idx="1">
                  <c:v>2</c:v>
                </c:pt>
                <c:pt idx="2">
                  <c:v>12</c:v>
                </c:pt>
                <c:pt idx="3">
                  <c:v>5</c:v>
                </c:pt>
                <c:pt idx="4">
                  <c:v>9</c:v>
                </c:pt>
                <c:pt idx="5">
                  <c:v>4</c:v>
                </c:pt>
                <c:pt idx="6">
                  <c:v>4</c:v>
                </c:pt>
                <c:pt idx="7">
                  <c:v>12</c:v>
                </c:pt>
                <c:pt idx="8">
                  <c:v>2</c:v>
                </c:pt>
                <c:pt idx="9">
                  <c:v>0</c:v>
                </c:pt>
                <c:pt idx="10">
                  <c:v>8</c:v>
                </c:pt>
                <c:pt idx="11">
                  <c:v>0</c:v>
                </c:pt>
                <c:pt idx="12">
                  <c:v>0</c:v>
                </c:pt>
                <c:pt idx="13">
                  <c:v>0</c:v>
                </c:pt>
                <c:pt idx="14">
                  <c:v>32</c:v>
                </c:pt>
                <c:pt idx="15">
                  <c:v>0</c:v>
                </c:pt>
                <c:pt idx="16">
                  <c:v>0</c:v>
                </c:pt>
                <c:pt idx="17">
                  <c:v>0</c:v>
                </c:pt>
                <c:pt idx="18">
                  <c:v>0</c:v>
                </c:pt>
                <c:pt idx="19">
                  <c:v>0</c:v>
                </c:pt>
                <c:pt idx="20">
                  <c:v>0</c:v>
                </c:pt>
                <c:pt idx="21">
                  <c:v>16</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82</c:v>
                </c:pt>
              </c:numCache>
            </c:numRef>
          </c:val>
        </c:ser>
        <c:dLbls>
          <c:showLegendKey val="0"/>
          <c:showVal val="0"/>
          <c:showCatName val="0"/>
          <c:showSerName val="0"/>
          <c:showPercent val="0"/>
          <c:showBubbleSize val="0"/>
        </c:dLbls>
        <c:gapWidth val="0"/>
        <c:axId val="117299072"/>
        <c:axId val="117301248"/>
      </c:barChart>
      <c:catAx>
        <c:axId val="117299072"/>
        <c:scaling>
          <c:orientation val="minMax"/>
        </c:scaling>
        <c:delete val="1"/>
        <c:axPos val="b"/>
        <c:title>
          <c:tx>
            <c:rich>
              <a:bodyPr/>
              <a:lstStyle/>
              <a:p>
                <a:pPr>
                  <a:defRPr/>
                </a:pPr>
                <a:r>
                  <a:rPr lang="en-US"/>
                  <a:t>Closeness Centrality</a:t>
                </a:r>
              </a:p>
            </c:rich>
          </c:tx>
          <c:layout>
            <c:manualLayout>
              <c:xMode val="edge"/>
              <c:yMode val="edge"/>
              <c:x val="0.3540608628740799"/>
              <c:y val="0.82619320971975252"/>
            </c:manualLayout>
          </c:layout>
          <c:overlay val="0"/>
        </c:title>
        <c:numFmt formatCode="#,##0.00" sourceLinked="1"/>
        <c:majorTickMark val="out"/>
        <c:minorTickMark val="none"/>
        <c:tickLblPos val="none"/>
        <c:crossAx val="117301248"/>
        <c:crosses val="autoZero"/>
        <c:auto val="1"/>
        <c:lblAlgn val="ctr"/>
        <c:lblOffset val="100"/>
        <c:noMultiLvlLbl val="0"/>
      </c:catAx>
      <c:valAx>
        <c:axId val="1173012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7299072"/>
        <c:crosses val="autoZero"/>
        <c:crossBetween val="between"/>
      </c:valAx>
    </c:plotArea>
    <c:plotVisOnly val="0"/>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214</c:v>
                </c:pt>
              </c:strCache>
            </c:strRef>
          </c:tx>
          <c:spPr>
            <a:solidFill>
              <a:schemeClr val="accent1"/>
            </a:solidFill>
          </c:spPr>
          <c:invertIfNegative val="0"/>
          <c:cat>
            <c:numRef>
              <c:f>'Overall Metrics'!$N$2:$N$45</c:f>
              <c:numCache>
                <c:formatCode>#,##0.00</c:formatCode>
                <c:ptCount val="44"/>
                <c:pt idx="0">
                  <c:v>0</c:v>
                </c:pt>
                <c:pt idx="1">
                  <c:v>3.5021162790697673E-3</c:v>
                </c:pt>
                <c:pt idx="2">
                  <c:v>7.0042325581395346E-3</c:v>
                </c:pt>
                <c:pt idx="3">
                  <c:v>1.0506348837209302E-2</c:v>
                </c:pt>
                <c:pt idx="4">
                  <c:v>1.4008465116279069E-2</c:v>
                </c:pt>
                <c:pt idx="5">
                  <c:v>1.7510581395348838E-2</c:v>
                </c:pt>
                <c:pt idx="6">
                  <c:v>2.1012697674418605E-2</c:v>
                </c:pt>
                <c:pt idx="7">
                  <c:v>2.4514813953488371E-2</c:v>
                </c:pt>
                <c:pt idx="8">
                  <c:v>2.8016930232558138E-2</c:v>
                </c:pt>
                <c:pt idx="9">
                  <c:v>3.1519046511627909E-2</c:v>
                </c:pt>
                <c:pt idx="10">
                  <c:v>3.5021162790697676E-2</c:v>
                </c:pt>
                <c:pt idx="11">
                  <c:v>3.8523279069767442E-2</c:v>
                </c:pt>
                <c:pt idx="12">
                  <c:v>4.2025395348837209E-2</c:v>
                </c:pt>
                <c:pt idx="13">
                  <c:v>4.5527511627906976E-2</c:v>
                </c:pt>
                <c:pt idx="14">
                  <c:v>4.9029627906976743E-2</c:v>
                </c:pt>
                <c:pt idx="15">
                  <c:v>5.253174418604651E-2</c:v>
                </c:pt>
                <c:pt idx="16">
                  <c:v>5.6033860465116277E-2</c:v>
                </c:pt>
                <c:pt idx="17">
                  <c:v>5.9535976744186044E-2</c:v>
                </c:pt>
                <c:pt idx="18">
                  <c:v>6.3038093023255817E-2</c:v>
                </c:pt>
                <c:pt idx="19">
                  <c:v>6.6540209302325584E-2</c:v>
                </c:pt>
                <c:pt idx="20">
                  <c:v>7.0042325581395351E-2</c:v>
                </c:pt>
                <c:pt idx="21">
                  <c:v>7.3544441860465118E-2</c:v>
                </c:pt>
                <c:pt idx="22">
                  <c:v>7.7046558139534885E-2</c:v>
                </c:pt>
                <c:pt idx="23">
                  <c:v>8.0548674418604652E-2</c:v>
                </c:pt>
                <c:pt idx="24">
                  <c:v>8.4050790697674418E-2</c:v>
                </c:pt>
                <c:pt idx="25">
                  <c:v>8.7552906976744185E-2</c:v>
                </c:pt>
                <c:pt idx="26">
                  <c:v>9.1055023255813952E-2</c:v>
                </c:pt>
                <c:pt idx="27">
                  <c:v>9.4557139534883719E-2</c:v>
                </c:pt>
                <c:pt idx="28">
                  <c:v>9.8059255813953486E-2</c:v>
                </c:pt>
                <c:pt idx="29">
                  <c:v>0.10156137209302325</c:v>
                </c:pt>
                <c:pt idx="30">
                  <c:v>0.10506348837209302</c:v>
                </c:pt>
                <c:pt idx="31">
                  <c:v>0.10856560465116279</c:v>
                </c:pt>
                <c:pt idx="32">
                  <c:v>0.11206772093023255</c:v>
                </c:pt>
                <c:pt idx="33">
                  <c:v>0.11556983720930232</c:v>
                </c:pt>
                <c:pt idx="34">
                  <c:v>0.11907195348837209</c:v>
                </c:pt>
                <c:pt idx="35">
                  <c:v>0.12257406976744185</c:v>
                </c:pt>
                <c:pt idx="36">
                  <c:v>0.12607618604651163</c:v>
                </c:pt>
                <c:pt idx="37">
                  <c:v>0.1295783023255814</c:v>
                </c:pt>
                <c:pt idx="38">
                  <c:v>0.13308041860465117</c:v>
                </c:pt>
                <c:pt idx="39">
                  <c:v>0.13658253488372094</c:v>
                </c:pt>
                <c:pt idx="40">
                  <c:v>0.1400846511627907</c:v>
                </c:pt>
                <c:pt idx="41">
                  <c:v>0.14358676744186047</c:v>
                </c:pt>
                <c:pt idx="42">
                  <c:v>0.14708888372093024</c:v>
                </c:pt>
                <c:pt idx="43">
                  <c:v>0.150591</c:v>
                </c:pt>
              </c:numCache>
            </c:numRef>
          </c:cat>
          <c:val>
            <c:numRef>
              <c:f>'Overall Metrics'!$O$2:$O$45</c:f>
              <c:numCache>
                <c:formatCode>General</c:formatCode>
                <c:ptCount val="44"/>
                <c:pt idx="0">
                  <c:v>214</c:v>
                </c:pt>
                <c:pt idx="1">
                  <c:v>4</c:v>
                </c:pt>
                <c:pt idx="2">
                  <c:v>2</c:v>
                </c:pt>
                <c:pt idx="3">
                  <c:v>1</c:v>
                </c:pt>
                <c:pt idx="4">
                  <c:v>3</c:v>
                </c:pt>
                <c:pt idx="5">
                  <c:v>2</c:v>
                </c:pt>
                <c:pt idx="6">
                  <c:v>3</c:v>
                </c:pt>
                <c:pt idx="7">
                  <c:v>0</c:v>
                </c:pt>
                <c:pt idx="8">
                  <c:v>0</c:v>
                </c:pt>
                <c:pt idx="9">
                  <c:v>0</c:v>
                </c:pt>
                <c:pt idx="10">
                  <c:v>0</c:v>
                </c:pt>
                <c:pt idx="11">
                  <c:v>6</c:v>
                </c:pt>
                <c:pt idx="12">
                  <c:v>0</c:v>
                </c:pt>
                <c:pt idx="13">
                  <c:v>0</c:v>
                </c:pt>
                <c:pt idx="14">
                  <c:v>1</c:v>
                </c:pt>
                <c:pt idx="15">
                  <c:v>0</c:v>
                </c:pt>
                <c:pt idx="16">
                  <c:v>0</c:v>
                </c:pt>
                <c:pt idx="17">
                  <c:v>2</c:v>
                </c:pt>
                <c:pt idx="18">
                  <c:v>2</c:v>
                </c:pt>
                <c:pt idx="19">
                  <c:v>0</c:v>
                </c:pt>
                <c:pt idx="20">
                  <c:v>0</c:v>
                </c:pt>
                <c:pt idx="21">
                  <c:v>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118239616"/>
        <c:axId val="118241536"/>
      </c:barChart>
      <c:catAx>
        <c:axId val="118239616"/>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855"/>
              <c:y val="0.82619320971975252"/>
            </c:manualLayout>
          </c:layout>
          <c:overlay val="0"/>
        </c:title>
        <c:numFmt formatCode="#,##0.00" sourceLinked="1"/>
        <c:majorTickMark val="out"/>
        <c:minorTickMark val="none"/>
        <c:tickLblPos val="none"/>
        <c:crossAx val="118241536"/>
        <c:crosses val="autoZero"/>
        <c:auto val="1"/>
        <c:lblAlgn val="ctr"/>
        <c:lblOffset val="100"/>
        <c:noMultiLvlLbl val="0"/>
      </c:catAx>
      <c:valAx>
        <c:axId val="11824153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8239616"/>
        <c:crosses val="autoZero"/>
        <c:crossBetween val="between"/>
      </c:valAx>
    </c:plotArea>
    <c:plotVisOnly val="0"/>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240</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Metrics'!$S$2:$S$45</c:f>
              <c:numCache>
                <c:formatCode>General</c:formatCode>
                <c:ptCount val="44"/>
                <c:pt idx="0">
                  <c:v>240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118256384"/>
        <c:axId val="118258304"/>
      </c:barChart>
      <c:catAx>
        <c:axId val="118256384"/>
        <c:scaling>
          <c:orientation val="minMax"/>
        </c:scaling>
        <c:delete val="1"/>
        <c:axPos val="b"/>
        <c:title>
          <c:tx>
            <c:rich>
              <a:bodyPr/>
              <a:lstStyle/>
              <a:p>
                <a:pPr>
                  <a:defRPr/>
                </a:pPr>
                <a:r>
                  <a:rPr lang="en-US"/>
                  <a:t>Clustering Coefficient</a:t>
                </a:r>
              </a:p>
            </c:rich>
          </c:tx>
          <c:layout>
            <c:manualLayout>
              <c:xMode val="edge"/>
              <c:yMode val="edge"/>
              <c:x val="0.33732726180312878"/>
              <c:y val="0.82619320971975252"/>
            </c:manualLayout>
          </c:layout>
          <c:overlay val="0"/>
        </c:title>
        <c:numFmt formatCode="#,##0.00" sourceLinked="1"/>
        <c:majorTickMark val="out"/>
        <c:minorTickMark val="none"/>
        <c:tickLblPos val="none"/>
        <c:crossAx val="118258304"/>
        <c:crosses val="autoZero"/>
        <c:auto val="1"/>
        <c:lblAlgn val="ctr"/>
        <c:lblOffset val="100"/>
        <c:noMultiLvlLbl val="0"/>
      </c:catAx>
      <c:valAx>
        <c:axId val="11825830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8256384"/>
        <c:crosses val="autoZero"/>
        <c:crossBetween val="between"/>
      </c:valAx>
    </c:plotArea>
    <c:plotVisOnly val="0"/>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15</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Metrics'!$Q$2:$Q$45</c:f>
              <c:numCache>
                <c:formatCode>General</c:formatCode>
                <c:ptCount val="44"/>
                <c:pt idx="0">
                  <c:v>15</c:v>
                </c:pt>
                <c:pt idx="1">
                  <c:v>17</c:v>
                </c:pt>
                <c:pt idx="2">
                  <c:v>21</c:v>
                </c:pt>
                <c:pt idx="3">
                  <c:v>32</c:v>
                </c:pt>
                <c:pt idx="4">
                  <c:v>4</c:v>
                </c:pt>
                <c:pt idx="5">
                  <c:v>2</c:v>
                </c:pt>
                <c:pt idx="6">
                  <c:v>88</c:v>
                </c:pt>
                <c:pt idx="7">
                  <c:v>6</c:v>
                </c:pt>
                <c:pt idx="8">
                  <c:v>10</c:v>
                </c:pt>
                <c:pt idx="9">
                  <c:v>7</c:v>
                </c:pt>
                <c:pt idx="10">
                  <c:v>10</c:v>
                </c:pt>
                <c:pt idx="11">
                  <c:v>1</c:v>
                </c:pt>
                <c:pt idx="12">
                  <c:v>17</c:v>
                </c:pt>
                <c:pt idx="13">
                  <c:v>1</c:v>
                </c:pt>
                <c:pt idx="14">
                  <c:v>1</c:v>
                </c:pt>
                <c:pt idx="15">
                  <c:v>0</c:v>
                </c:pt>
                <c:pt idx="16">
                  <c:v>3</c:v>
                </c:pt>
                <c:pt idx="17">
                  <c:v>2</c:v>
                </c:pt>
                <c:pt idx="18">
                  <c:v>1</c:v>
                </c:pt>
                <c:pt idx="19">
                  <c:v>1</c:v>
                </c:pt>
                <c:pt idx="20">
                  <c:v>0</c:v>
                </c:pt>
                <c:pt idx="21">
                  <c:v>1</c:v>
                </c:pt>
                <c:pt idx="22">
                  <c:v>0</c:v>
                </c:pt>
                <c:pt idx="23">
                  <c:v>0</c:v>
                </c:pt>
                <c:pt idx="24">
                  <c:v>0</c:v>
                </c:pt>
                <c:pt idx="25">
                  <c:v>0</c:v>
                </c:pt>
                <c:pt idx="26">
                  <c:v>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118320128"/>
        <c:axId val="118326400"/>
      </c:barChart>
      <c:catAx>
        <c:axId val="118320128"/>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18326400"/>
        <c:crosses val="autoZero"/>
        <c:auto val="1"/>
        <c:lblAlgn val="ctr"/>
        <c:lblOffset val="100"/>
        <c:noMultiLvlLbl val="0"/>
      </c:catAx>
      <c:valAx>
        <c:axId val="1183264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8320128"/>
        <c:crosses val="autoZero"/>
        <c:crossBetween val="between"/>
      </c:valAx>
    </c:plotArea>
    <c:plotVisOnly val="0"/>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486E-3"/>
          <c:y val="8.0430855234004828E-3"/>
          <c:w val="0.99723592884221246"/>
          <c:h val="0.98391246548724909"/>
        </c:manualLayout>
      </c:layout>
      <c:barChart>
        <c:barDir val="col"/>
        <c:grouping val="clustered"/>
        <c:varyColors val="0"/>
        <c:ser>
          <c:idx val="1"/>
          <c:order val="0"/>
          <c:tx>
            <c:strRef>
              <c:f>'Overall Metrics'!$U$2</c:f>
              <c:strCache>
                <c:ptCount val="1"/>
                <c:pt idx="0">
                  <c:v>33</c:v>
                </c:pt>
              </c:strCache>
            </c:strRef>
          </c:tx>
          <c:spPr>
            <a:solidFill>
              <a:schemeClr val="accent1"/>
            </a:solidFill>
          </c:spPr>
          <c:invertIfNegative val="0"/>
          <c:cat>
            <c:numRef>
              <c:f>'Overall Metrics'!$T$2:$T$45</c:f>
              <c:numCache>
                <c:formatCode>#,##0.00</c:formatCode>
                <c:ptCount val="44"/>
                <c:pt idx="0">
                  <c:v>244.42955017089801</c:v>
                </c:pt>
                <c:pt idx="1">
                  <c:v>466.42603319744688</c:v>
                </c:pt>
                <c:pt idx="2">
                  <c:v>688.42251622399579</c:v>
                </c:pt>
                <c:pt idx="3">
                  <c:v>910.41899925054463</c:v>
                </c:pt>
                <c:pt idx="4">
                  <c:v>1132.4154822770936</c:v>
                </c:pt>
                <c:pt idx="5">
                  <c:v>1354.4119653036425</c:v>
                </c:pt>
                <c:pt idx="6">
                  <c:v>1576.4084483301915</c:v>
                </c:pt>
                <c:pt idx="7">
                  <c:v>1798.4049313567405</c:v>
                </c:pt>
                <c:pt idx="8">
                  <c:v>2020.4014143832894</c:v>
                </c:pt>
                <c:pt idx="9">
                  <c:v>2242.3978974098382</c:v>
                </c:pt>
                <c:pt idx="10">
                  <c:v>2464.3943804363871</c:v>
                </c:pt>
                <c:pt idx="11">
                  <c:v>2686.3908634629361</c:v>
                </c:pt>
                <c:pt idx="12">
                  <c:v>2908.387346489485</c:v>
                </c:pt>
                <c:pt idx="13">
                  <c:v>3130.383829516034</c:v>
                </c:pt>
                <c:pt idx="14">
                  <c:v>3352.3803125425829</c:v>
                </c:pt>
                <c:pt idx="15">
                  <c:v>3574.3767955691319</c:v>
                </c:pt>
                <c:pt idx="16">
                  <c:v>3796.3732785956809</c:v>
                </c:pt>
                <c:pt idx="17">
                  <c:v>4018.3697616222298</c:v>
                </c:pt>
                <c:pt idx="18">
                  <c:v>4240.3662446487788</c:v>
                </c:pt>
                <c:pt idx="19">
                  <c:v>4462.3627276753277</c:v>
                </c:pt>
                <c:pt idx="20">
                  <c:v>4684.3592107018767</c:v>
                </c:pt>
                <c:pt idx="21">
                  <c:v>4906.3556937284256</c:v>
                </c:pt>
                <c:pt idx="22">
                  <c:v>5128.3521767549746</c:v>
                </c:pt>
                <c:pt idx="23">
                  <c:v>5350.3486597815236</c:v>
                </c:pt>
                <c:pt idx="24">
                  <c:v>5572.3451428080725</c:v>
                </c:pt>
                <c:pt idx="25">
                  <c:v>5794.3416258346215</c:v>
                </c:pt>
                <c:pt idx="26">
                  <c:v>6016.3381088611704</c:v>
                </c:pt>
                <c:pt idx="27">
                  <c:v>6238.3345918877194</c:v>
                </c:pt>
                <c:pt idx="28">
                  <c:v>6460.3310749142684</c:v>
                </c:pt>
                <c:pt idx="29">
                  <c:v>6682.3275579408173</c:v>
                </c:pt>
                <c:pt idx="30">
                  <c:v>6904.3240409673663</c:v>
                </c:pt>
                <c:pt idx="31">
                  <c:v>7126.3205239939152</c:v>
                </c:pt>
                <c:pt idx="32">
                  <c:v>7348.3170070204642</c:v>
                </c:pt>
                <c:pt idx="33">
                  <c:v>7570.3134900470131</c:v>
                </c:pt>
                <c:pt idx="34">
                  <c:v>7792.3099730735621</c:v>
                </c:pt>
                <c:pt idx="35">
                  <c:v>8014.3064561001111</c:v>
                </c:pt>
                <c:pt idx="36">
                  <c:v>8236.3029391266591</c:v>
                </c:pt>
                <c:pt idx="37">
                  <c:v>8458.2994221532081</c:v>
                </c:pt>
                <c:pt idx="38">
                  <c:v>8680.295905179757</c:v>
                </c:pt>
                <c:pt idx="39">
                  <c:v>8902.292388206306</c:v>
                </c:pt>
                <c:pt idx="40">
                  <c:v>9124.2888712328549</c:v>
                </c:pt>
                <c:pt idx="41">
                  <c:v>9346.2853542594039</c:v>
                </c:pt>
                <c:pt idx="42">
                  <c:v>9568.2818372859529</c:v>
                </c:pt>
                <c:pt idx="43">
                  <c:v>9790.2783203125</c:v>
                </c:pt>
              </c:numCache>
            </c:numRef>
          </c:cat>
          <c:val>
            <c:numRef>
              <c:f>'Overall Metrics'!$U$2:$U$45</c:f>
              <c:numCache>
                <c:formatCode>General</c:formatCode>
                <c:ptCount val="44"/>
                <c:pt idx="0">
                  <c:v>33</c:v>
                </c:pt>
                <c:pt idx="1">
                  <c:v>33</c:v>
                </c:pt>
                <c:pt idx="2">
                  <c:v>8</c:v>
                </c:pt>
                <c:pt idx="3">
                  <c:v>8</c:v>
                </c:pt>
                <c:pt idx="4">
                  <c:v>2</c:v>
                </c:pt>
                <c:pt idx="5">
                  <c:v>1</c:v>
                </c:pt>
                <c:pt idx="6">
                  <c:v>1</c:v>
                </c:pt>
                <c:pt idx="7">
                  <c:v>1</c:v>
                </c:pt>
                <c:pt idx="8">
                  <c:v>3</c:v>
                </c:pt>
                <c:pt idx="9">
                  <c:v>1</c:v>
                </c:pt>
                <c:pt idx="10">
                  <c:v>1</c:v>
                </c:pt>
                <c:pt idx="11">
                  <c:v>1</c:v>
                </c:pt>
                <c:pt idx="12">
                  <c:v>0</c:v>
                </c:pt>
                <c:pt idx="13">
                  <c:v>0</c:v>
                </c:pt>
                <c:pt idx="14">
                  <c:v>2</c:v>
                </c:pt>
                <c:pt idx="15">
                  <c:v>0</c:v>
                </c:pt>
                <c:pt idx="16">
                  <c:v>0</c:v>
                </c:pt>
                <c:pt idx="17">
                  <c:v>2</c:v>
                </c:pt>
                <c:pt idx="18">
                  <c:v>2</c:v>
                </c:pt>
                <c:pt idx="19">
                  <c:v>1</c:v>
                </c:pt>
                <c:pt idx="20">
                  <c:v>3</c:v>
                </c:pt>
                <c:pt idx="21">
                  <c:v>0</c:v>
                </c:pt>
                <c:pt idx="22">
                  <c:v>4</c:v>
                </c:pt>
                <c:pt idx="23">
                  <c:v>8</c:v>
                </c:pt>
                <c:pt idx="24">
                  <c:v>6</c:v>
                </c:pt>
                <c:pt idx="25">
                  <c:v>7</c:v>
                </c:pt>
                <c:pt idx="26">
                  <c:v>10</c:v>
                </c:pt>
                <c:pt idx="27">
                  <c:v>4</c:v>
                </c:pt>
                <c:pt idx="28">
                  <c:v>15</c:v>
                </c:pt>
                <c:pt idx="29">
                  <c:v>20</c:v>
                </c:pt>
                <c:pt idx="30">
                  <c:v>15</c:v>
                </c:pt>
                <c:pt idx="31">
                  <c:v>17</c:v>
                </c:pt>
                <c:pt idx="32">
                  <c:v>8</c:v>
                </c:pt>
                <c:pt idx="33">
                  <c:v>2</c:v>
                </c:pt>
                <c:pt idx="34">
                  <c:v>5</c:v>
                </c:pt>
                <c:pt idx="35">
                  <c:v>3</c:v>
                </c:pt>
                <c:pt idx="36">
                  <c:v>2</c:v>
                </c:pt>
                <c:pt idx="37">
                  <c:v>4</c:v>
                </c:pt>
                <c:pt idx="38">
                  <c:v>3</c:v>
                </c:pt>
                <c:pt idx="39">
                  <c:v>2</c:v>
                </c:pt>
                <c:pt idx="40">
                  <c:v>2</c:v>
                </c:pt>
                <c:pt idx="41">
                  <c:v>1</c:v>
                </c:pt>
                <c:pt idx="42">
                  <c:v>0</c:v>
                </c:pt>
                <c:pt idx="43">
                  <c:v>1</c:v>
                </c:pt>
              </c:numCache>
            </c:numRef>
          </c:val>
        </c:ser>
        <c:dLbls>
          <c:showLegendKey val="0"/>
          <c:showVal val="0"/>
          <c:showCatName val="0"/>
          <c:showSerName val="0"/>
          <c:showPercent val="0"/>
          <c:showBubbleSize val="0"/>
        </c:dLbls>
        <c:gapWidth val="0"/>
        <c:axId val="117557888"/>
        <c:axId val="117563776"/>
      </c:barChart>
      <c:catAx>
        <c:axId val="117557888"/>
        <c:scaling>
          <c:orientation val="minMax"/>
        </c:scaling>
        <c:delete val="1"/>
        <c:axPos val="b"/>
        <c:numFmt formatCode="#,##0.00" sourceLinked="1"/>
        <c:majorTickMark val="out"/>
        <c:minorTickMark val="none"/>
        <c:tickLblPos val="none"/>
        <c:crossAx val="117563776"/>
        <c:crosses val="autoZero"/>
        <c:auto val="1"/>
        <c:lblAlgn val="ctr"/>
        <c:lblOffset val="100"/>
        <c:noMultiLvlLbl val="0"/>
      </c:catAx>
      <c:valAx>
        <c:axId val="117563776"/>
        <c:scaling>
          <c:orientation val="minMax"/>
        </c:scaling>
        <c:delete val="1"/>
        <c:axPos val="l"/>
        <c:numFmt formatCode="General" sourceLinked="1"/>
        <c:majorTickMark val="out"/>
        <c:minorTickMark val="none"/>
        <c:tickLblPos val="none"/>
        <c:crossAx val="117557888"/>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43" l="0.70000000000000062" r="0.70000000000000062" t="0.750000000000014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29</xdr:row>
      <xdr:rowOff>38100</xdr:rowOff>
    </xdr:from>
    <xdr:to>
      <xdr:col>1</xdr:col>
      <xdr:colOff>918209</xdr:colOff>
      <xdr:row>36</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43</xdr:row>
      <xdr:rowOff>38100</xdr:rowOff>
    </xdr:from>
    <xdr:to>
      <xdr:col>1</xdr:col>
      <xdr:colOff>918209</xdr:colOff>
      <xdr:row>50</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57</xdr:row>
      <xdr:rowOff>28575</xdr:rowOff>
    </xdr:from>
    <xdr:to>
      <xdr:col>1</xdr:col>
      <xdr:colOff>918209</xdr:colOff>
      <xdr:row>64</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71</xdr:row>
      <xdr:rowOff>9525</xdr:rowOff>
    </xdr:from>
    <xdr:to>
      <xdr:col>1</xdr:col>
      <xdr:colOff>918210</xdr:colOff>
      <xdr:row>78</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85</xdr:row>
      <xdr:rowOff>19050</xdr:rowOff>
    </xdr:from>
    <xdr:to>
      <xdr:col>2</xdr:col>
      <xdr:colOff>0</xdr:colOff>
      <xdr:row>92</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99</xdr:row>
      <xdr:rowOff>19050</xdr:rowOff>
    </xdr:from>
    <xdr:to>
      <xdr:col>1</xdr:col>
      <xdr:colOff>918210</xdr:colOff>
      <xdr:row>106</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127</xdr:row>
      <xdr:rowOff>9525</xdr:rowOff>
    </xdr:from>
    <xdr:to>
      <xdr:col>1</xdr:col>
      <xdr:colOff>918210</xdr:colOff>
      <xdr:row>134</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113</xdr:row>
      <xdr:rowOff>0</xdr:rowOff>
    </xdr:from>
    <xdr:to>
      <xdr:col>1</xdr:col>
      <xdr:colOff>918210</xdr:colOff>
      <xdr:row>120</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178" totalsRowShown="0" headerRowDxfId="90" dataDxfId="89">
  <autoFilter ref="A2:N178"/>
  <tableColumns count="14">
    <tableColumn id="1" name="Vertex 1" dataDxfId="88" dataCellStyle="NodeXL Required"/>
    <tableColumn id="2" name="Vertex 2" dataDxfId="87" dataCellStyle="NodeXL Required"/>
    <tableColumn id="3" name="Color" dataDxfId="86" dataCellStyle="NodeXL Visual Property"/>
    <tableColumn id="4" name="Width" dataDxfId="85" dataCellStyle="NodeXL Visual Property"/>
    <tableColumn id="11" name="Style" dataDxfId="84" dataCellStyle="NodeXL Visual Property"/>
    <tableColumn id="5" name="Opacity" dataDxfId="83" dataCellStyle="NodeXL Visual Property"/>
    <tableColumn id="6" name="Visibility" dataDxfId="82" dataCellStyle="NodeXL Visual Property"/>
    <tableColumn id="10" name="Label" dataDxfId="81" dataCellStyle="NodeXL Label"/>
    <tableColumn id="12" name="Label Text Color" dataDxfId="80" dataCellStyle="NodeXL Label"/>
    <tableColumn id="13" name="Label Font Size" dataDxfId="79" dataCellStyle="NodeXL Label"/>
    <tableColumn id="7" name="ID" dataDxfId="78" dataCellStyle="NodeXL Do Not Edit"/>
    <tableColumn id="9" name="Dynamic Filter" dataDxfId="77" dataCellStyle="NodeXL Do Not Edit">
      <calculatedColumnFormula xml:space="preserve"> IF(AND(Edges[Edge Weight] &gt;= Misc!$N$2, Edges[Edge Weight] &lt;= Misc!$O$2,TRUE), TRUE, FALSE)</calculatedColumnFormula>
    </tableColumn>
    <tableColumn id="8" name="D3.js data" dataDxfId="0" dataCellStyle="NodeXL Other Column">
      <calculatedColumnFormula>"{source: """&amp;Edges[[#This Row],[Vertex 1]]&amp;""", target: """&amp;Edges[[#This Row],[Vertex 2]]&amp;""", type: ""licensing""},"</calculatedColumnFormula>
    </tableColumn>
    <tableColumn id="14" name="Edge Weight"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L1:O11" totalsRowShown="0" headerRowDxfId="3">
  <autoFilter ref="L1:O11"/>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E244" totalsRowShown="0" headerRowDxfId="76" dataDxfId="75">
  <autoFilter ref="A2:AE244"/>
  <tableColumns count="31">
    <tableColumn id="1" name="Vertex" dataDxfId="74" dataCellStyle="NodeXL Required"/>
    <tableColumn id="21" name="Degree" dataDxfId="73" dataCellStyle="NodeXL Graph Metric"/>
    <tableColumn id="22" name="In-Degree" dataDxfId="72" dataCellStyle="NodeXL Graph Metric"/>
    <tableColumn id="23" name="Out-Degree" dataDxfId="71" dataCellStyle="NodeXL Graph Metric"/>
    <tableColumn id="24" name="Betweenness Centrality" dataDxfId="70" dataCellStyle="NodeXL Graph Metric"/>
    <tableColumn id="25" name="Closeness Centrality" dataDxfId="69" dataCellStyle="NodeXL Graph Metric"/>
    <tableColumn id="26" name="Eigenvector Centrality" dataDxfId="68" dataCellStyle="NodeXL Graph Metric"/>
    <tableColumn id="15" name="PageRank" dataDxfId="67" dataCellStyle="NodeXL Graph Metric"/>
    <tableColumn id="27" name="Clustering Coefficient" dataDxfId="66" dataCellStyle="NodeXL Graph Metric"/>
    <tableColumn id="2" name="Color" dataDxfId="65" dataCellStyle="NodeXL Visual Property"/>
    <tableColumn id="5" name="Shape" dataDxfId="64" dataCellStyle="NodeXL Visual Property"/>
    <tableColumn id="6" name="Size" dataDxfId="63" dataCellStyle="NodeXL Visual Property"/>
    <tableColumn id="4" name="Opacity" dataDxfId="62" dataCellStyle="NodeXL Visual Property"/>
    <tableColumn id="7" name="Image File" dataDxfId="61" dataCellStyle="NodeXL Visual Property"/>
    <tableColumn id="3" name="Visibility" dataDxfId="60" dataCellStyle="NodeXL Visual Property"/>
    <tableColumn id="10" name="Label" dataDxfId="2" dataCellStyle="NodeXL Label"/>
    <tableColumn id="16" name="Label Fill Color" dataDxfId="59" dataCellStyle="NodeXL Label"/>
    <tableColumn id="9" name="Label Position" dataDxfId="58" dataCellStyle="NodeXL Label"/>
    <tableColumn id="8" name="Tooltip" dataDxfId="57" dataCellStyle="NodeXL Label"/>
    <tableColumn id="18" name="Layout Order" dataDxfId="56" dataCellStyle="NodeXL Layout"/>
    <tableColumn id="13" name="X" dataDxfId="55" dataCellStyle="NodeXL Layout"/>
    <tableColumn id="14" name="Y" dataDxfId="54" dataCellStyle="NodeXL Layout"/>
    <tableColumn id="12" name="Locked?" dataDxfId="53" dataCellStyle="NodeXL Layout"/>
    <tableColumn id="19" name="Polar R" dataDxfId="52" dataCellStyle="NodeXL Layout"/>
    <tableColumn id="20" name="Polar Angle" dataDxfId="51" dataCellStyle="NodeXL Layout"/>
    <tableColumn id="11" name="ID" dataDxfId="50" dataCellStyle="NodeXL Do Not Edit"/>
    <tableColumn id="28" name="Dynamic Filter" dataDxfId="49" dataCellStyle="NodeXL Do Not Edit">
      <calculatedColumnFormula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calculatedColumnFormula>
    </tableColumn>
    <tableColumn id="17" name="Add Your Own Columns Here" dataDxfId="48" dataCellStyle="NodeXL Other Column">
      <calculatedColumnFormula>VLOOKUP(Vertices[[#This Row],[Vertex]],Lookup!A:B,2,FALSE)</calculatedColumnFormula>
    </tableColumn>
    <tableColumn id="31" name="Marked?" dataCellStyle="Normal"/>
    <tableColumn id="34" name="Custom Menu Item Text" dataCellStyle="Normal"/>
    <tableColumn id="35" name="Custom Menu Item Action" dataDxfId="1" dataCellStyle="Normal">
      <calculatedColumnFormula>Vertices[[#This Row],[Tooltip]]</calculatedColumnFormula>
    </tableColumn>
  </tableColumns>
  <tableStyleInfo name="NodeXL Table" showFirstColumn="0" showLastColumn="0" showRowStripes="0" showColumnStripes="0"/>
</table>
</file>

<file path=xl/tables/table3.xml><?xml version="1.0" encoding="utf-8"?>
<table xmlns="http://schemas.openxmlformats.org/spreadsheetml/2006/main" id="4" name="Groups" displayName="Groups" ref="A2:Q5" totalsRowShown="0" headerRowDxfId="47">
  <autoFilter ref="A2:Q5"/>
  <tableColumns count="17">
    <tableColumn id="1" name="Group" dataDxfId="46" dataCellStyle="NodeXL Required"/>
    <tableColumn id="2" name="Vertex Color" dataDxfId="45" dataCellStyle="NodeXL Visual Property"/>
    <tableColumn id="3" name="Vertex Shape" dataDxfId="44" dataCellStyle="NodeXL Visual Property"/>
    <tableColumn id="4" name="Collapsed?" dataDxfId="43" dataCellStyle="NodeXL Visual Property"/>
    <tableColumn id="6" name="ID" dataDxfId="42" dataCellStyle="NodeXL Do Not Edit"/>
    <tableColumn id="5" name="Vertices" dataDxfId="41" dataCellStyle="NodeXL Graph Metric"/>
    <tableColumn id="7" name="Unique Edges" dataDxfId="40" dataCellStyle="NodeXL Graph Metric"/>
    <tableColumn id="8" name="Edges With Duplicates" dataDxfId="39" dataCellStyle="NodeXL Graph Metric"/>
    <tableColumn id="9" name="Total Edges" dataDxfId="38" dataCellStyle="NodeXL Graph Metric"/>
    <tableColumn id="10" name="Self-Loops" dataDxfId="37" dataCellStyle="NodeXL Graph Metric"/>
    <tableColumn id="11" name="Connected Components" dataDxfId="36" dataCellStyle="NodeXL Graph Metric"/>
    <tableColumn id="12" name="Single-Vertex Connected Components" dataDxfId="35" dataCellStyle="NodeXL Graph Metric"/>
    <tableColumn id="13" name="Maximum Vertices in a Connected Component" dataDxfId="34" dataCellStyle="NodeXL Graph Metric"/>
    <tableColumn id="14" name="Maximum Edges in a Connected Component" dataDxfId="33" dataCellStyle="NodeXL Graph Metric"/>
    <tableColumn id="15" name="Maximum Geodesic Distance (Diameter)" dataDxfId="32" dataCellStyle="NodeXL Graph Metric"/>
    <tableColumn id="16" name="Average Geodesic Distance" dataDxfId="31" dataCellStyle="NodeXL Graph Metric"/>
    <tableColumn id="17" name="Graph Density" dataDxfId="30"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43" totalsRowShown="0" headerRowDxfId="29" dataDxfId="28">
  <autoFilter ref="A1:C243"/>
  <tableColumns count="3">
    <tableColumn id="1" name="Group" dataDxfId="27" dataCellStyle="Normal"/>
    <tableColumn id="2" name="Vertex" dataDxfId="26" dataCellStyle="Normal"/>
    <tableColumn id="3" name="Vertex ID" dataDxfId="25" dataCellStyle="Normal">
      <calculatedColumnFormula>VLOOKUP(GroupVertices[[#This Row],[Vertex]], Vertices[], MATCH("ID", Vertices[#Headers], 0), FALSE)</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2" totalsRowShown="0" dataCellStyle="NodeXL Graph Metric">
  <autoFilter ref="A1:B22"/>
  <tableColumns count="2">
    <tableColumn id="1" name="Graph Metric" dataDxfId="24" dataCellStyle="NodeXL Graph Metric"/>
    <tableColumn id="2" name="Value" dataDxfId="23"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22"/>
    <tableColumn id="2" name="Degree Frequency" dataDxfId="21">
      <calculatedColumnFormula>COUNTIF(Vertices[Degree], "&gt;= " &amp; D2) - COUNTIF(Vertices[Degree], "&gt;=" &amp; D3)</calculatedColumnFormula>
    </tableColumn>
    <tableColumn id="3" name="In-Degree Bin" dataDxfId="20"/>
    <tableColumn id="4" name="In-Degree Frequency" dataDxfId="19">
      <calculatedColumnFormula>COUNTIF(Vertices[In-Degree], "&gt;= " &amp; F2) - COUNTIF(Vertices[In-Degree], "&gt;=" &amp; F3)</calculatedColumnFormula>
    </tableColumn>
    <tableColumn id="5" name="Out-Degree Bin" dataDxfId="18"/>
    <tableColumn id="6" name="Out-Degree Frequency" dataDxfId="17">
      <calculatedColumnFormula>COUNTIF(Vertices[Out-Degree], "&gt;= " &amp; H2) - COUNTIF(Vertices[Out-Degree], "&gt;=" &amp; H3)</calculatedColumnFormula>
    </tableColumn>
    <tableColumn id="7" name="Betweenness Centrality Bin" dataDxfId="16"/>
    <tableColumn id="8" name="Betweenness Centrality Frequency" dataDxfId="15">
      <calculatedColumnFormula>COUNTIF(Vertices[Betweenness Centrality], "&gt;= " &amp; J2) - COUNTIF(Vertices[Betweenness Centrality], "&gt;=" &amp; J3)</calculatedColumnFormula>
    </tableColumn>
    <tableColumn id="9" name="Closeness Centrality Bin" dataDxfId="14"/>
    <tableColumn id="10" name="Closeness Centrality Frequency" dataDxfId="13">
      <calculatedColumnFormula>COUNTIF(Vertices[Closeness Centrality], "&gt;= " &amp; L2) - COUNTIF(Vertices[Closeness Centrality], "&gt;=" &amp; L3)</calculatedColumnFormula>
    </tableColumn>
    <tableColumn id="11" name="Eigenvector Centrality Bin" dataDxfId="12"/>
    <tableColumn id="12" name="Eigenvector Centrality Frequency" dataDxfId="11">
      <calculatedColumnFormula>COUNTIF(Vertices[Eigenvector Centrality], "&gt;= " &amp; N2) - COUNTIF(Vertices[Eigenvector Centrality], "&gt;=" &amp; N3)</calculatedColumnFormula>
    </tableColumn>
    <tableColumn id="18" name="PageRank Bin" dataDxfId="10"/>
    <tableColumn id="17" name="PageRank Frequency" dataDxfId="9">
      <calculatedColumnFormula>COUNTIF(Vertices[Eigenvector Centrality], "&gt;= " &amp; P2) - COUNTIF(Vertices[Eigenvector Centrality], "&gt;=" &amp; P3)</calculatedColumnFormula>
    </tableColumn>
    <tableColumn id="13" name="Clustering Coefficient Bin" dataDxfId="8"/>
    <tableColumn id="14" name="Clustering Coefficient Frequency" dataDxfId="7">
      <calculatedColumnFormula>COUNTIF(Vertices[Clustering Coefficient], "&gt;= " &amp; R2) - COUNTIF(Vertices[Clustering Coefficient], "&gt;=" &amp; R3)</calculatedColumnFormula>
    </tableColumn>
    <tableColumn id="15" name="Dynamic Filter Bin" dataDxfId="6"/>
    <tableColumn id="16" name="Dynamic Filter Frequency" dataDxfId="5">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5:B27" totalsRowShown="0" dataCellStyle="NodeXL Graph Metric">
  <autoFilter ref="A25:B27"/>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I1:J9" totalsRowShown="0" headerRowDxfId="4">
  <autoFilter ref="I1:J9"/>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78"/>
  <sheetViews>
    <sheetView workbookViewId="0">
      <pane xSplit="2" ySplit="2" topLeftCell="C21" activePane="bottomRight" state="frozen"/>
      <selection pane="topRight" activeCell="C1" sqref="C1"/>
      <selection pane="bottomLeft" activeCell="A3" sqref="A3"/>
      <selection pane="bottomRight" activeCell="A4" sqref="A4:N5 A8:N8 A13:N22 A36:N37 A46:N46 A51:N51 A53:N53 A55:N64 A68:N70 A76:N78 A80:N81 A83:N84 A95:N96 A99:N102 A118:N119 A122:N123 A128:N128 A130:N131 A133:N133 A136:N137 A140:N142 A144:N145 A153:N156 A169:N171 A174:N177 A151:N151 A26:N26 A107:N115"/>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1" hidden="1" customWidth="1"/>
    <col min="12" max="12" width="10.85546875" hidden="1" customWidth="1"/>
    <col min="13" max="13" width="70.28515625" customWidth="1"/>
    <col min="14" max="14" width="9.7109375" bestFit="1" customWidth="1"/>
    <col min="15" max="15" width="5.7109375" customWidth="1"/>
  </cols>
  <sheetData>
    <row r="1" spans="1:14" x14ac:dyDescent="0.25">
      <c r="C1" s="18" t="s">
        <v>40</v>
      </c>
      <c r="D1" s="19"/>
      <c r="E1" s="19"/>
      <c r="F1" s="19"/>
      <c r="G1" s="18"/>
      <c r="H1" s="16" t="s">
        <v>47</v>
      </c>
      <c r="I1" s="65"/>
      <c r="J1" s="65"/>
      <c r="K1" s="20" t="s">
        <v>41</v>
      </c>
      <c r="L1" s="20"/>
      <c r="M1" s="17" t="s">
        <v>42</v>
      </c>
    </row>
    <row r="2" spans="1:14" ht="30" customHeight="1" x14ac:dyDescent="0.25">
      <c r="A2" t="s">
        <v>0</v>
      </c>
      <c r="B2" t="s">
        <v>1</v>
      </c>
      <c r="C2" s="13" t="s">
        <v>2</v>
      </c>
      <c r="D2" s="13" t="s">
        <v>3</v>
      </c>
      <c r="E2" s="13" t="s">
        <v>130</v>
      </c>
      <c r="F2" s="13" t="s">
        <v>4</v>
      </c>
      <c r="G2" s="13" t="s">
        <v>11</v>
      </c>
      <c r="H2" s="11" t="s">
        <v>47</v>
      </c>
      <c r="I2" s="13" t="s">
        <v>160</v>
      </c>
      <c r="J2" s="13" t="s">
        <v>161</v>
      </c>
      <c r="K2" s="13" t="s">
        <v>12</v>
      </c>
      <c r="L2" s="13" t="s">
        <v>39</v>
      </c>
      <c r="M2" s="13" t="s">
        <v>5181</v>
      </c>
      <c r="N2" t="s">
        <v>409</v>
      </c>
    </row>
    <row r="3" spans="1:14" ht="15" customHeight="1" x14ac:dyDescent="0.25">
      <c r="A3" t="s">
        <v>167</v>
      </c>
      <c r="B3" t="s">
        <v>168</v>
      </c>
      <c r="C3" s="53"/>
      <c r="D3" s="54"/>
      <c r="E3" s="66"/>
      <c r="F3" s="55"/>
      <c r="G3" s="53"/>
      <c r="H3" s="57"/>
      <c r="I3" s="56"/>
      <c r="J3" s="56"/>
      <c r="K3" s="62">
        <v>3</v>
      </c>
      <c r="L3" s="62" t="b">
        <f xml:space="preserve"> IF(AND(Edges[Edge Weight] &gt;= Misc!$N$2, Edges[Edge Weight] &lt;= Misc!$O$2,TRUE), TRUE, FALSE)</f>
        <v>1</v>
      </c>
      <c r="M3" s="108" t="str">
        <f>"{source: """&amp;Edges[[#This Row],[Vertex 1]]&amp;""", target: """&amp;Edges[[#This Row],[Vertex 2]]&amp;""", type: ""licensing""},"</f>
        <v>{source: "http://blog.ouseful.info/2011/06/20/using-getthedata-to-organise-your-dataapi-faqs/", target: "http://mashe.hawksey.info/", type: "licensing"},</v>
      </c>
      <c r="N3">
        <v>1</v>
      </c>
    </row>
    <row r="4" spans="1:14" ht="15" customHeight="1" x14ac:dyDescent="0.25">
      <c r="A4" t="s">
        <v>169</v>
      </c>
      <c r="B4" t="s">
        <v>170</v>
      </c>
      <c r="C4" s="53"/>
      <c r="D4" s="54"/>
      <c r="E4" s="66"/>
      <c r="F4" s="55"/>
      <c r="G4" s="53"/>
      <c r="H4" s="57"/>
      <c r="I4" s="56"/>
      <c r="J4" s="56"/>
      <c r="K4" s="70">
        <v>4</v>
      </c>
      <c r="L4" s="70" t="b">
        <f xml:space="preserve"> IF(AND(Edges[Edge Weight] &gt;= Misc!$N$2, Edges[Edge Weight] &lt;= Misc!$O$2,TRUE), TRUE, FALSE)</f>
        <v>1</v>
      </c>
      <c r="M4" s="63" t="str">
        <f>"{source: """&amp;Edges[[#This Row],[Vertex 1]]&amp;""", target: """&amp;Edges[[#This Row],[Vertex 2]]&amp;""", type: ""licensing""},"</f>
        <v>{source: "http://blog.ouseful.info/2011/06/09/list-intelligence-finding-comprehensive-topicsector-based-twitter-lists/", target: "http://ukwebfocus.wordpress.com/2011/06/09/numbers-matter-lets-provide-open-access-to-usage-data-and-not-just-research-papers/", type: "licensing"},</v>
      </c>
      <c r="N4">
        <v>2</v>
      </c>
    </row>
    <row r="5" spans="1:14" ht="60" x14ac:dyDescent="0.25">
      <c r="A5" t="s">
        <v>169</v>
      </c>
      <c r="B5" t="s">
        <v>171</v>
      </c>
      <c r="C5" s="53"/>
      <c r="D5" s="54"/>
      <c r="E5" s="66"/>
      <c r="F5" s="55"/>
      <c r="G5" s="53"/>
      <c r="H5" s="57"/>
      <c r="I5" s="56"/>
      <c r="J5" s="56"/>
      <c r="K5" s="70">
        <v>5</v>
      </c>
      <c r="L5" s="70" t="b">
        <f xml:space="preserve"> IF(AND(Edges[Edge Weight] &gt;= Misc!$N$2, Edges[Edge Weight] &lt;= Misc!$O$2,TRUE), TRUE, FALSE)</f>
        <v>1</v>
      </c>
      <c r="M5" s="63" t="str">
        <f>"{source: """&amp;Edges[[#This Row],[Vertex 1]]&amp;""", target: """&amp;Edges[[#This Row],[Vertex 2]]&amp;""", type: ""licensing""},"</f>
        <v>{source: "http://blog.ouseful.info/2011/06/09/list-intelligence-finding-comprehensive-topicsector-based-twitter-lists/", target: "http://ukwebfocus.wordpress.com/2011/02/22/institutional-use-of-twitter-by-the-1994-group-of-uk-universities/", type: "licensing"},</v>
      </c>
      <c r="N5">
        <v>1</v>
      </c>
    </row>
    <row r="6" spans="1:14" ht="60" x14ac:dyDescent="0.25">
      <c r="A6" t="s">
        <v>172</v>
      </c>
      <c r="B6" t="s">
        <v>173</v>
      </c>
      <c r="C6" s="53"/>
      <c r="D6" s="54"/>
      <c r="E6" s="66"/>
      <c r="F6" s="55"/>
      <c r="G6" s="53"/>
      <c r="H6" s="57"/>
      <c r="I6" s="56"/>
      <c r="J6" s="56"/>
      <c r="K6" s="70">
        <v>6</v>
      </c>
      <c r="L6" s="70" t="b">
        <f xml:space="preserve"> IF(AND(Edges[Edge Weight] &gt;= Misc!$N$2, Edges[Edge Weight] &lt;= Misc!$O$2,TRUE), TRUE, FALSE)</f>
        <v>1</v>
      </c>
      <c r="M6" s="63" t="str">
        <f>"{source: """&amp;Edges[[#This Row],[Vertex 1]]&amp;""", target: """&amp;Edges[[#This Row],[Vertex 2]]&amp;""", type: ""licensing""},"</f>
        <v>{source: "http://blog.ouseful.info/2011/05/12/visual-ui-editor-for-google-apps-script/", target: "http://mashe.hawksey.info/2011/05/work-in-progress-google-spreadsheetsites-flexible-event-booking-form/", type: "licensing"},</v>
      </c>
      <c r="N6">
        <v>1</v>
      </c>
    </row>
    <row r="7" spans="1:14" ht="60" x14ac:dyDescent="0.25">
      <c r="A7" t="s">
        <v>172</v>
      </c>
      <c r="B7" t="s">
        <v>174</v>
      </c>
      <c r="C7" s="53"/>
      <c r="D7" s="54"/>
      <c r="E7" s="66"/>
      <c r="F7" s="55"/>
      <c r="G7" s="53"/>
      <c r="H7" s="57"/>
      <c r="I7" s="56"/>
      <c r="J7" s="56"/>
      <c r="K7" s="70">
        <v>7</v>
      </c>
      <c r="L7" s="70" t="b">
        <f xml:space="preserve"> IF(AND(Edges[Edge Weight] &gt;= Misc!$N$2, Edges[Edge Weight] &lt;= Misc!$O$2,TRUE), TRUE, FALSE)</f>
        <v>1</v>
      </c>
      <c r="M7" s="63" t="str">
        <f>"{source: """&amp;Edges[[#This Row],[Vertex 1]]&amp;""", target: """&amp;Edges[[#This Row],[Vertex 2]]&amp;""", type: ""licensing""},"</f>
        <v>{source: "http://blog.ouseful.info/2011/05/12/visual-ui-editor-for-google-apps-script/", target: "http://mashe.hawksey.info/2011/05/my-draft-application-for-alt-learning-technologist-of-the-year-award-2011/", type: "licensing"},</v>
      </c>
      <c r="N7">
        <v>1</v>
      </c>
    </row>
    <row r="8" spans="1:14" ht="45" x14ac:dyDescent="0.25">
      <c r="A8" t="s">
        <v>175</v>
      </c>
      <c r="B8" t="s">
        <v>176</v>
      </c>
      <c r="C8" s="53"/>
      <c r="D8" s="54"/>
      <c r="E8" s="66"/>
      <c r="F8" s="55"/>
      <c r="G8" s="53"/>
      <c r="H8" s="57"/>
      <c r="I8" s="56"/>
      <c r="J8" s="56"/>
      <c r="K8" s="70">
        <v>8</v>
      </c>
      <c r="L8" s="70" t="b">
        <f xml:space="preserve"> IF(AND(Edges[Edge Weight] &gt;= Misc!$N$2, Edges[Edge Weight] &lt;= Misc!$O$2,TRUE), TRUE, FALSE)</f>
        <v>1</v>
      </c>
      <c r="M8" s="63" t="str">
        <f>"{source: """&amp;Edges[[#This Row],[Vertex 1]]&amp;""", target: """&amp;Edges[[#This Row],[Vertex 2]]&amp;""", type: ""licensing""},"</f>
        <v>{source: "http://blog.ouseful.info/2011/04/12/using-protovis-to-visualise-connections-between-people-tweeting-a-particular-term/", target: "http://mashe.hawksey.info/2011/06/friendviz/", type: "licensing"},</v>
      </c>
      <c r="N8">
        <v>2</v>
      </c>
    </row>
    <row r="9" spans="1:14" ht="60" x14ac:dyDescent="0.25">
      <c r="A9" t="s">
        <v>177</v>
      </c>
      <c r="B9" t="s">
        <v>178</v>
      </c>
      <c r="C9" s="53"/>
      <c r="D9" s="54"/>
      <c r="E9" s="66"/>
      <c r="F9" s="55"/>
      <c r="G9" s="53"/>
      <c r="H9" s="57"/>
      <c r="I9" s="56"/>
      <c r="J9" s="56"/>
      <c r="K9" s="70">
        <v>9</v>
      </c>
      <c r="L9" s="70" t="b">
        <f xml:space="preserve"> IF(AND(Edges[Edge Weight] &gt;= Misc!$N$2, Edges[Edge Weight] &lt;= Misc!$O$2,TRUE), TRUE, FALSE)</f>
        <v>1</v>
      </c>
      <c r="M9" s="63" t="str">
        <f>"{source: """&amp;Edges[[#This Row],[Vertex 1]]&amp;""", target: """&amp;Edges[[#This Row],[Vertex 2]]&amp;""", type: ""licensing""},"</f>
        <v>{source: "http://blog.ouseful.info/2011/03/09/cobbling-together-a-searchable-twitter-friendsfollowers-contact-list-in-google-spreadsheets/", target: "http://www.rsc-ne-scotland.org.uk/mashe/2011/03/export-twitter-followers/", type: "licensing"},</v>
      </c>
      <c r="N9">
        <v>1</v>
      </c>
    </row>
    <row r="10" spans="1:14" ht="45" x14ac:dyDescent="0.25">
      <c r="A10" t="s">
        <v>179</v>
      </c>
      <c r="B10" t="s">
        <v>180</v>
      </c>
      <c r="C10" s="53"/>
      <c r="D10" s="54"/>
      <c r="E10" s="66"/>
      <c r="F10" s="55"/>
      <c r="G10" s="53"/>
      <c r="H10" s="57"/>
      <c r="I10" s="56"/>
      <c r="J10" s="56"/>
      <c r="K10" s="70">
        <v>10</v>
      </c>
      <c r="L10" s="70" t="b">
        <f xml:space="preserve"> IF(AND(Edges[Edge Weight] &gt;= Misc!$N$2, Edges[Edge Weight] &lt;= Misc!$O$2,TRUE), TRUE, FALSE)</f>
        <v>1</v>
      </c>
      <c r="M10" s="63" t="str">
        <f>"{source: """&amp;Edges[[#This Row],[Vertex 1]]&amp;""", target: """&amp;Edges[[#This Row],[Vertex 2]]&amp;""", type: ""licensing""},"</f>
        <v>{source: "http://blog.ouseful.info/2011/03/01/more-pivots-around-twitter-data-little-l-little-d-again/", target: "http://www.rsc-ne-scotland.org.uk/mashe/2010/11/auto-twitter-list/", type: "licensing"},</v>
      </c>
      <c r="N10">
        <v>1</v>
      </c>
    </row>
    <row r="11" spans="1:14" ht="45" x14ac:dyDescent="0.25">
      <c r="A11" t="s">
        <v>181</v>
      </c>
      <c r="B11" t="s">
        <v>182</v>
      </c>
      <c r="C11" s="53"/>
      <c r="D11" s="54"/>
      <c r="E11" s="66"/>
      <c r="F11" s="55"/>
      <c r="G11" s="53"/>
      <c r="H11" s="57"/>
      <c r="I11" s="56"/>
      <c r="J11" s="56"/>
      <c r="K11" s="70">
        <v>11</v>
      </c>
      <c r="L11" s="70" t="b">
        <f xml:space="preserve"> IF(AND(Edges[Edge Weight] &gt;= Misc!$N$2, Edges[Edge Weight] &lt;= Misc!$O$2,TRUE), TRUE, FALSE)</f>
        <v>1</v>
      </c>
      <c r="M11" s="63" t="str">
        <f>"{source: """&amp;Edges[[#This Row],[Vertex 1]]&amp;""", target: """&amp;Edges[[#This Row],[Vertex 2]]&amp;""", type: ""licensing""},"</f>
        <v>{source: "http://blog.ouseful.info/2011/02/03/openness-on-digital-planet/", target: "http://ukwebfocus.wordpress.com/2010/07/27/yo-have-the-face-for-radio/", type: "licensing"},</v>
      </c>
      <c r="N11">
        <v>1</v>
      </c>
    </row>
    <row r="12" spans="1:14" ht="60" x14ac:dyDescent="0.25">
      <c r="A12" t="s">
        <v>183</v>
      </c>
      <c r="B12" t="s">
        <v>184</v>
      </c>
      <c r="C12" s="53"/>
      <c r="D12" s="54"/>
      <c r="E12" s="66"/>
      <c r="F12" s="55"/>
      <c r="G12" s="53"/>
      <c r="H12" s="57"/>
      <c r="I12" s="56"/>
      <c r="J12" s="56"/>
      <c r="K12" s="70">
        <v>12</v>
      </c>
      <c r="L12" s="70" t="b">
        <f xml:space="preserve"> IF(AND(Edges[Edge Weight] &gt;= Misc!$N$2, Edges[Edge Weight] &lt;= Misc!$O$2,TRUE), TRUE, FALSE)</f>
        <v>1</v>
      </c>
      <c r="M12" s="63" t="str">
        <f>"{source: """&amp;Edges[[#This Row],[Vertex 1]]&amp;""", target: """&amp;Edges[[#This Row],[Vertex 2]]&amp;""", type: ""licensing""},"</f>
        <v>{source: "http://blog.ouseful.info/2011/01/14/setting-an-exercise-in-social-media-research/", target: "http://ukwebfocus.wordpress.com/2011/01/14/institutional-use-of-twitter-by-russell-group-universities/", type: "licensing"},</v>
      </c>
      <c r="N12">
        <v>1</v>
      </c>
    </row>
    <row r="13" spans="1:14" ht="45" x14ac:dyDescent="0.25">
      <c r="A13" t="s">
        <v>185</v>
      </c>
      <c r="B13" t="s">
        <v>186</v>
      </c>
      <c r="C13" s="53"/>
      <c r="D13" s="54"/>
      <c r="E13" s="66"/>
      <c r="F13" s="55"/>
      <c r="G13" s="53"/>
      <c r="H13" s="57"/>
      <c r="I13" s="56"/>
      <c r="J13" s="56"/>
      <c r="K13" s="70">
        <v>13</v>
      </c>
      <c r="L13" s="70" t="b">
        <f xml:space="preserve"> IF(AND(Edges[Edge Weight] &gt;= Misc!$N$2, Edges[Edge Weight] &lt;= Misc!$O$2,TRUE), TRUE, FALSE)</f>
        <v>1</v>
      </c>
      <c r="M13" s="63" t="str">
        <f>"{source: """&amp;Edges[[#This Row],[Vertex 1]]&amp;""", target: """&amp;Edges[[#This Row],[Vertex 2]]&amp;""", type: ""licensing""},"</f>
        <v>{source: "http://blog.ouseful.info/2010/12/22/unmeasurable-impact/", target: "http://ukwebfocus.wordpress.com/2007/11/22/when-two-tribes-go-to-war/", type: "licensing"},</v>
      </c>
      <c r="N13">
        <v>1</v>
      </c>
    </row>
    <row r="14" spans="1:14" ht="45" x14ac:dyDescent="0.25">
      <c r="A14" t="s">
        <v>185</v>
      </c>
      <c r="B14" t="s">
        <v>187</v>
      </c>
      <c r="C14" s="53"/>
      <c r="D14" s="54"/>
      <c r="E14" s="66"/>
      <c r="F14" s="55"/>
      <c r="G14" s="53"/>
      <c r="H14" s="57"/>
      <c r="I14" s="56"/>
      <c r="J14" s="56"/>
      <c r="K14" s="70">
        <v>14</v>
      </c>
      <c r="L14" s="70" t="b">
        <f xml:space="preserve"> IF(AND(Edges[Edge Weight] &gt;= Misc!$N$2, Edges[Edge Weight] &lt;= Misc!$O$2,TRUE), TRUE, FALSE)</f>
        <v>1</v>
      </c>
      <c r="M14" s="63" t="str">
        <f>"{source: """&amp;Edges[[#This Row],[Vertex 1]]&amp;""", target: """&amp;Edges[[#This Row],[Vertex 2]]&amp;""", type: ""licensing""},"</f>
        <v>{source: "http://blog.ouseful.info/2010/12/22/unmeasurable-impact/", target: "http://ukwebfocus.wordpress.com/2010/12/20/lessons-from-deliciouss-non-demis/", type: "licensing"},</v>
      </c>
      <c r="N14">
        <v>1</v>
      </c>
    </row>
    <row r="15" spans="1:14" ht="60" x14ac:dyDescent="0.25">
      <c r="A15" t="s">
        <v>188</v>
      </c>
      <c r="B15" t="s">
        <v>189</v>
      </c>
      <c r="C15" s="53"/>
      <c r="D15" s="54"/>
      <c r="E15" s="66"/>
      <c r="F15" s="55"/>
      <c r="G15" s="53"/>
      <c r="H15" s="57"/>
      <c r="I15" s="56"/>
      <c r="J15" s="56"/>
      <c r="K15" s="70">
        <v>15</v>
      </c>
      <c r="L15" s="70" t="b">
        <f xml:space="preserve"> IF(AND(Edges[Edge Weight] &gt;= Misc!$N$2, Edges[Edge Weight] &lt;= Misc!$O$2,TRUE), TRUE, FALSE)</f>
        <v>1</v>
      </c>
      <c r="M15" s="63" t="str">
        <f>"{source: """&amp;Edges[[#This Row],[Vertex 1]]&amp;""", target: """&amp;Edges[[#This Row],[Vertex 2]]&amp;""", type: ""licensing""},"</f>
        <v>{source: "http://blog.ouseful.info/2010/12/22/rss-in-repositories-and-a-comment-about-blog-comments/", target: "http://ukwebfocus.wordpress.com/2010/12/22/is-it-too-late-to-exploit-rss-in-repositories/#comment-85617", type: "licensing"},</v>
      </c>
      <c r="N15">
        <v>1</v>
      </c>
    </row>
    <row r="16" spans="1:14" ht="60" x14ac:dyDescent="0.25">
      <c r="A16" t="s">
        <v>188</v>
      </c>
      <c r="B16" t="s">
        <v>190</v>
      </c>
      <c r="C16" s="53"/>
      <c r="D16" s="54"/>
      <c r="E16" s="66"/>
      <c r="F16" s="55"/>
      <c r="G16" s="53"/>
      <c r="H16" s="57"/>
      <c r="I16" s="56"/>
      <c r="J16" s="56"/>
      <c r="K16" s="70">
        <v>16</v>
      </c>
      <c r="L16" s="70" t="b">
        <f xml:space="preserve"> IF(AND(Edges[Edge Weight] &gt;= Misc!$N$2, Edges[Edge Weight] &lt;= Misc!$O$2,TRUE), TRUE, FALSE)</f>
        <v>1</v>
      </c>
      <c r="M16" s="63" t="str">
        <f>"{source: """&amp;Edges[[#This Row],[Vertex 1]]&amp;""", target: """&amp;Edges[[#This Row],[Vertex 2]]&amp;""", type: ""licensing""},"</f>
        <v>{source: "http://blog.ouseful.info/2010/12/22/rss-in-repositories-and-a-comment-about-blog-comments/", target: "http://ukwebfocus.wordpress.com/2010/12/22/is-it-too-late-to-exploit-rss-in-repositories/", type: "licensing"},</v>
      </c>
      <c r="N16">
        <v>1</v>
      </c>
    </row>
    <row r="17" spans="1:14" ht="45" x14ac:dyDescent="0.25">
      <c r="A17" t="s">
        <v>191</v>
      </c>
      <c r="B17" t="s">
        <v>192</v>
      </c>
      <c r="C17" s="53"/>
      <c r="D17" s="54"/>
      <c r="E17" s="66"/>
      <c r="F17" s="55"/>
      <c r="G17" s="53"/>
      <c r="H17" s="57"/>
      <c r="I17" s="56"/>
      <c r="J17" s="56"/>
      <c r="K17" s="70">
        <v>17</v>
      </c>
      <c r="L17" s="70" t="b">
        <f xml:space="preserve"> IF(AND(Edges[Edge Weight] &gt;= Misc!$N$2, Edges[Edge Weight] &lt;= Misc!$O$2,TRUE), TRUE, FALSE)</f>
        <v>1</v>
      </c>
      <c r="M17" s="63" t="str">
        <f>"{source: """&amp;Edges[[#This Row],[Vertex 1]]&amp;""", target: """&amp;Edges[[#This Row],[Vertex 2]]&amp;""", type: ""licensing""},"</f>
        <v>{source: "http://blog.ouseful.info/2010/11/23/time-yet-for-twitter-captions-on-bbc-iplayer-content/", target: "http://www.rsc-ne-scotland.org.uk/mashe/2010/11/ititle-altc2010/", type: "licensing"},</v>
      </c>
      <c r="N17">
        <v>1</v>
      </c>
    </row>
    <row r="18" spans="1:14" ht="60" x14ac:dyDescent="0.25">
      <c r="A18" t="s">
        <v>191</v>
      </c>
      <c r="B18" t="s">
        <v>193</v>
      </c>
      <c r="C18" s="53"/>
      <c r="D18" s="54"/>
      <c r="E18" s="66"/>
      <c r="F18" s="55"/>
      <c r="G18" s="53"/>
      <c r="H18" s="57"/>
      <c r="I18" s="56"/>
      <c r="J18" s="56"/>
      <c r="K18" s="70">
        <v>18</v>
      </c>
      <c r="L18" s="70" t="b">
        <f xml:space="preserve"> IF(AND(Edges[Edge Weight] &gt;= Misc!$N$2, Edges[Edge Weight] &lt;= Misc!$O$2,TRUE), TRUE, FALSE)</f>
        <v>1</v>
      </c>
      <c r="M18" s="63" t="str">
        <f>"{source: """&amp;Edges[[#This Row],[Vertex 1]]&amp;""", target: """&amp;Edges[[#This Row],[Vertex 2]]&amp;""", type: ""licensing""},"</f>
        <v>{source: "http://blog.ouseful.info/2010/11/23/time-yet-for-twitter-captions-on-bbc-iplayer-content/", target: "http://www.rsc-ne-scotland.org.uk/mashe/2010/05/leaders-debate-on-bbc-iplayer-with-twitter-subtitles/", type: "licensing"},</v>
      </c>
      <c r="N18">
        <v>1</v>
      </c>
    </row>
    <row r="19" spans="1:14" ht="75" x14ac:dyDescent="0.25">
      <c r="A19" t="s">
        <v>194</v>
      </c>
      <c r="B19" t="s">
        <v>195</v>
      </c>
      <c r="C19" s="53"/>
      <c r="D19" s="54"/>
      <c r="E19" s="66"/>
      <c r="F19" s="55"/>
      <c r="G19" s="53"/>
      <c r="H19" s="57"/>
      <c r="I19" s="56"/>
      <c r="J19" s="56"/>
      <c r="K19" s="70">
        <v>19</v>
      </c>
      <c r="L19" s="70" t="b">
        <f xml:space="preserve"> IF(AND(Edges[Edge Weight] &gt;= Misc!$N$2, Edges[Edge Weight] &lt;= Misc!$O$2,TRUE), TRUE, FALSE)</f>
        <v>1</v>
      </c>
      <c r="M19" s="63" t="str">
        <f>"{source: """&amp;Edges[[#This Row],[Vertex 1]]&amp;""", target: """&amp;Edges[[#This Row],[Vertex 2]]&amp;""", type: ""licensing""},"</f>
        <v>{source: "http://blog.ouseful.info/2010/10/22/a-custom-search-engine-for-the-computer-weekly-it-blog-awards-2010-nominees/", target: "http://www.rsc-ne-scotland.org.uk/mashe/search/?cx=001484299020820980029:u2el_bm2ree", type: "licensing"},</v>
      </c>
      <c r="N19">
        <v>1</v>
      </c>
    </row>
    <row r="20" spans="1:14" ht="60" x14ac:dyDescent="0.25">
      <c r="A20" t="s">
        <v>194</v>
      </c>
      <c r="B20" t="s">
        <v>196</v>
      </c>
      <c r="C20" s="53"/>
      <c r="D20" s="54"/>
      <c r="E20" s="66"/>
      <c r="F20" s="55"/>
      <c r="G20" s="53"/>
      <c r="H20" s="57"/>
      <c r="I20" s="56"/>
      <c r="J20" s="56"/>
      <c r="K20" s="70">
        <v>20</v>
      </c>
      <c r="L20" s="70" t="b">
        <f xml:space="preserve"> IF(AND(Edges[Edge Weight] &gt;= Misc!$N$2, Edges[Edge Weight] &lt;= Misc!$O$2,TRUE), TRUE, FALSE)</f>
        <v>1</v>
      </c>
      <c r="M20" s="63" t="str">
        <f>"{source: """&amp;Edges[[#This Row],[Vertex 1]]&amp;""", target: """&amp;Edges[[#This Row],[Vertex 2]]&amp;""", type: ""licensing""},"</f>
        <v>{source: "http://blog.ouseful.info/2010/10/22/a-custom-search-engine-for-the-computer-weekly-it-blog-awards-2010-nominees/", target: "http://www.rsc-ne-scotland.org.uk/mashe/2010/09/instant-cse/", type: "licensing"},</v>
      </c>
      <c r="N20">
        <v>1</v>
      </c>
    </row>
    <row r="21" spans="1:14" ht="45" x14ac:dyDescent="0.25">
      <c r="A21" t="s">
        <v>197</v>
      </c>
      <c r="B21" t="s">
        <v>198</v>
      </c>
      <c r="C21" s="53"/>
      <c r="D21" s="54"/>
      <c r="E21" s="66"/>
      <c r="F21" s="55"/>
      <c r="G21" s="53"/>
      <c r="H21" s="57"/>
      <c r="I21" s="56"/>
      <c r="J21" s="56"/>
      <c r="K21" s="70">
        <v>21</v>
      </c>
      <c r="L21" s="70" t="b">
        <f xml:space="preserve"> IF(AND(Edges[Edge Weight] &gt;= Misc!$N$2, Edges[Edge Weight] &lt;= Misc!$O$2,TRUE), TRUE, FALSE)</f>
        <v>1</v>
      </c>
      <c r="M21" s="63" t="str">
        <f>"{source: """&amp;Edges[[#This Row],[Vertex 1]]&amp;""", target: """&amp;Edges[[#This Row],[Vertex 2]]&amp;""", type: ""licensing""},"</f>
        <v>{source: "http://blog.ouseful.info/2010/10/21/adding-value-to-the-blog-awards-process/", target: "http://ukwebfocus.wordpress.com/2010/10/21/it-blog-awards-2010-individual-it-professional-male/", type: "licensing"},</v>
      </c>
      <c r="N21">
        <v>1</v>
      </c>
    </row>
    <row r="22" spans="1:14" ht="45" x14ac:dyDescent="0.25">
      <c r="A22" t="s">
        <v>199</v>
      </c>
      <c r="B22" t="s">
        <v>196</v>
      </c>
      <c r="C22" s="53"/>
      <c r="D22" s="54"/>
      <c r="E22" s="66"/>
      <c r="F22" s="55"/>
      <c r="G22" s="53"/>
      <c r="H22" s="57"/>
      <c r="I22" s="56"/>
      <c r="J22" s="56"/>
      <c r="K22" s="70">
        <v>22</v>
      </c>
      <c r="L22" s="70" t="b">
        <f xml:space="preserve"> IF(AND(Edges[Edge Weight] &gt;= Misc!$N$2, Edges[Edge Weight] &lt;= Misc!$O$2,TRUE), TRUE, FALSE)</f>
        <v>1</v>
      </c>
      <c r="M22" s="63" t="str">
        <f>"{source: """&amp;Edges[[#This Row],[Vertex 1]]&amp;""", target: """&amp;Edges[[#This Row],[Vertex 2]]&amp;""", type: ""licensing""},"</f>
        <v>{source: "http://blog.ouseful.info/2010/09/20/finding-email-addresses-from-twitter-ids-google-otherme/", target: "http://www.rsc-ne-scotland.org.uk/mashe/2010/09/instant-cse/", type: "licensing"},</v>
      </c>
      <c r="N22">
        <v>1</v>
      </c>
    </row>
    <row r="23" spans="1:14" ht="60" x14ac:dyDescent="0.25">
      <c r="A23" t="s">
        <v>200</v>
      </c>
      <c r="B23" t="s">
        <v>201</v>
      </c>
      <c r="C23" s="53"/>
      <c r="D23" s="54"/>
      <c r="E23" s="66"/>
      <c r="F23" s="55"/>
      <c r="G23" s="53"/>
      <c r="H23" s="57"/>
      <c r="I23" s="56"/>
      <c r="J23" s="56"/>
      <c r="K23" s="70">
        <v>23</v>
      </c>
      <c r="L23" s="70" t="b">
        <f xml:space="preserve"> IF(AND(Edges[Edge Weight] &gt;= Misc!$N$2, Edges[Edge Weight] &lt;= Misc!$O$2,TRUE), TRUE, FALSE)</f>
        <v>1</v>
      </c>
      <c r="M23" s="63" t="str">
        <f>"{source: """&amp;Edges[[#This Row],[Vertex 1]]&amp;""", target: """&amp;Edges[[#This Row],[Vertex 2]]&amp;""", type: ""licensing""},"</f>
        <v>{source: "http://blog.ouseful.info/2010/07/16/meetingworkshop-amplification-at-dmu/", target: "http://ukwebfocus.wordpress.com/2010/07/13/revisiting-web-team-blogs/", type: "licensing"},</v>
      </c>
      <c r="N23">
        <v>1</v>
      </c>
    </row>
    <row r="24" spans="1:14" ht="60" x14ac:dyDescent="0.25">
      <c r="A24" t="s">
        <v>202</v>
      </c>
      <c r="B24" t="s">
        <v>203</v>
      </c>
      <c r="C24" s="53"/>
      <c r="D24" s="54"/>
      <c r="E24" s="66"/>
      <c r="F24" s="55"/>
      <c r="G24" s="53"/>
      <c r="H24" s="57"/>
      <c r="I24" s="56"/>
      <c r="J24" s="56"/>
      <c r="K24" s="70">
        <v>24</v>
      </c>
      <c r="L24" s="70" t="b">
        <f xml:space="preserve"> IF(AND(Edges[Edge Weight] &gt;= Misc!$N$2, Edges[Edge Weight] &lt;= Misc!$O$2,TRUE), TRUE, FALSE)</f>
        <v>1</v>
      </c>
      <c r="M24" s="63" t="str">
        <f>"{source: """&amp;Edges[[#This Row],[Vertex 1]]&amp;""", target: """&amp;Edges[[#This Row],[Vertex 2]]&amp;""", type: ""licensing""},"</f>
        <v>{source: "http://blog.ouseful.info/2010/07/16/backchannel-side-effects-personal-meeting-notes/", target: "http://www.rsc-ne-scotland.org.uk/mashe/2010/04/jisc10-conference-keynotes-with-twitter-subtitles/", type: "licensing"},</v>
      </c>
      <c r="N24">
        <v>1</v>
      </c>
    </row>
    <row r="25" spans="1:14" ht="60" x14ac:dyDescent="0.25">
      <c r="A25" t="s">
        <v>204</v>
      </c>
      <c r="B25" t="s">
        <v>205</v>
      </c>
      <c r="C25" s="53"/>
      <c r="D25" s="54"/>
      <c r="E25" s="66"/>
      <c r="F25" s="55"/>
      <c r="G25" s="53"/>
      <c r="H25" s="57"/>
      <c r="I25" s="56"/>
      <c r="J25" s="56"/>
      <c r="K25" s="70">
        <v>25</v>
      </c>
      <c r="L25" s="70" t="b">
        <f xml:space="preserve"> IF(AND(Edges[Edge Weight] &gt;= Misc!$N$2, Edges[Edge Weight] &lt;= Misc!$O$2,TRUE), TRUE, FALSE)</f>
        <v>1</v>
      </c>
      <c r="M25" s="63" t="str">
        <f>"{source: """&amp;Edges[[#This Row],[Vertex 1]]&amp;""", target: """&amp;Edges[[#This Row],[Vertex 2]]&amp;""", type: ""licensing""},"</f>
        <v>{source: "http://blog.ouseful.info/2010/06/23/first-glimpses-of-the-ouconf10-hashtag-community/", target: "http://www.rsc-ne-scotland.org.uk/mashe/2010/06/using-google-spreadsheet-to-automatically-monitor-twitter/", type: "licensing"},</v>
      </c>
      <c r="N25">
        <v>1</v>
      </c>
    </row>
    <row r="26" spans="1:14" ht="45" x14ac:dyDescent="0.25">
      <c r="A26" t="s">
        <v>206</v>
      </c>
      <c r="B26" t="s">
        <v>207</v>
      </c>
      <c r="C26" s="53"/>
      <c r="D26" s="54"/>
      <c r="E26" s="66"/>
      <c r="F26" s="55"/>
      <c r="G26" s="53"/>
      <c r="H26" s="57"/>
      <c r="I26" s="56"/>
      <c r="J26" s="56"/>
      <c r="K26" s="70">
        <v>26</v>
      </c>
      <c r="L26" s="70" t="b">
        <f xml:space="preserve"> IF(AND(Edges[Edge Weight] &gt;= Misc!$N$2, Edges[Edge Weight] &lt;= Misc!$O$2,TRUE), TRUE, FALSE)</f>
        <v>1</v>
      </c>
      <c r="M26" s="63" t="str">
        <f>"{source: """&amp;Edges[[#This Row],[Vertex 1]]&amp;""", target: """&amp;Edges[[#This Row],[Vertex 2]]&amp;""", type: ""licensing""},"</f>
        <v>{source: "http://blog.ouseful.info/2010/06/21/utitle-anytime-twitter-captioning-of-youtube-videos/", target: "http://www.rsc-ne-scotland.org.uk/mashe/utitle/", type: "licensing"},</v>
      </c>
      <c r="N26">
        <v>1</v>
      </c>
    </row>
    <row r="27" spans="1:14" ht="75" x14ac:dyDescent="0.25">
      <c r="A27" t="s">
        <v>206</v>
      </c>
      <c r="B27" t="s">
        <v>208</v>
      </c>
      <c r="C27" s="53"/>
      <c r="D27" s="54"/>
      <c r="E27" s="66"/>
      <c r="F27" s="55"/>
      <c r="G27" s="53"/>
      <c r="H27" s="57"/>
      <c r="I27" s="56"/>
      <c r="J27" s="56"/>
      <c r="K27" s="70">
        <v>27</v>
      </c>
      <c r="L27" s="70" t="b">
        <f xml:space="preserve"> IF(AND(Edges[Edge Weight] &gt;= Misc!$N$2, Edges[Edge Weight] &lt;= Misc!$O$2,TRUE), TRUE, FALSE)</f>
        <v>1</v>
      </c>
      <c r="M27" s="63" t="str">
        <f>"{source: """&amp;Edges[[#This Row],[Vertex 1]]&amp;""", target: """&amp;Edges[[#This Row],[Vertex 2]]&amp;""", type: ""licensing""},"</f>
        <v>{source: "http://blog.ouseful.info/2010/06/21/utitle-anytime-twitter-captioning-of-youtube-videos/", target: "http://www.rsc-ne-scotland.org.uk/mashe/2010/06/convergence-youtube-meets-twitter-in-timeline-commenting-of-youtube-videos-using-twitter-utitle/", type: "licensing"},</v>
      </c>
      <c r="N27">
        <v>1</v>
      </c>
    </row>
    <row r="28" spans="1:14" ht="60" x14ac:dyDescent="0.25">
      <c r="A28" t="s">
        <v>209</v>
      </c>
      <c r="B28" t="s">
        <v>210</v>
      </c>
      <c r="C28" s="53"/>
      <c r="D28" s="54"/>
      <c r="E28" s="66"/>
      <c r="F28" s="55"/>
      <c r="G28" s="53"/>
      <c r="H28" s="57"/>
      <c r="I28" s="56"/>
      <c r="J28" s="56"/>
      <c r="K28" s="70">
        <v>28</v>
      </c>
      <c r="L28" s="70" t="b">
        <f xml:space="preserve"> IF(AND(Edges[Edge Weight] &gt;= Misc!$N$2, Edges[Edge Weight] &lt;= Misc!$O$2,TRUE), TRUE, FALSE)</f>
        <v>1</v>
      </c>
      <c r="M28" s="63" t="str">
        <f>"{source: """&amp;Edges[[#This Row],[Vertex 1]]&amp;""", target: """&amp;Edges[[#This Row],[Vertex 2]]&amp;""", type: ""licensing""},"</f>
        <v>{source: "http://blog.ouseful.info/2010/05/26/bbc-iplayer-gets-a-new-beta-release-plus-some-thoughts-on-my-changing-tv-habits/", target: "http://www.rsc-ne-scotland.org.uk/mashe/2010/02/twitter-powered-subtitles-for-bbc-iplayer/", type: "licensing"},</v>
      </c>
      <c r="N28">
        <v>1</v>
      </c>
    </row>
    <row r="29" spans="1:14" ht="60" x14ac:dyDescent="0.25">
      <c r="A29" t="s">
        <v>209</v>
      </c>
      <c r="B29" t="s">
        <v>203</v>
      </c>
      <c r="C29" s="53"/>
      <c r="D29" s="54"/>
      <c r="E29" s="66"/>
      <c r="F29" s="55"/>
      <c r="G29" s="53"/>
      <c r="H29" s="57"/>
      <c r="I29" s="56"/>
      <c r="J29" s="56"/>
      <c r="K29" s="70">
        <v>29</v>
      </c>
      <c r="L29" s="70" t="b">
        <f xml:space="preserve"> IF(AND(Edges[Edge Weight] &gt;= Misc!$N$2, Edges[Edge Weight] &lt;= Misc!$O$2,TRUE), TRUE, FALSE)</f>
        <v>1</v>
      </c>
      <c r="M29" s="63" t="str">
        <f>"{source: """&amp;Edges[[#This Row],[Vertex 1]]&amp;""", target: """&amp;Edges[[#This Row],[Vertex 2]]&amp;""", type: ""licensing""},"</f>
        <v>{source: "http://blog.ouseful.info/2010/05/26/bbc-iplayer-gets-a-new-beta-release-plus-some-thoughts-on-my-changing-tv-habits/", target: "http://www.rsc-ne-scotland.org.uk/mashe/2010/04/jisc10-conference-keynotes-with-twitter-subtitles/", type: "licensing"},</v>
      </c>
      <c r="N29">
        <v>1</v>
      </c>
    </row>
    <row r="30" spans="1:14" ht="60" x14ac:dyDescent="0.25">
      <c r="A30" t="s">
        <v>209</v>
      </c>
      <c r="B30" t="s">
        <v>211</v>
      </c>
      <c r="C30" s="53"/>
      <c r="D30" s="54"/>
      <c r="E30" s="66"/>
      <c r="F30" s="55"/>
      <c r="G30" s="53"/>
      <c r="H30" s="57"/>
      <c r="I30" s="56"/>
      <c r="J30" s="56"/>
      <c r="K30" s="70">
        <v>30</v>
      </c>
      <c r="L30" s="70" t="b">
        <f xml:space="preserve"> IF(AND(Edges[Edge Weight] &gt;= Misc!$N$2, Edges[Edge Weight] &lt;= Misc!$O$2,TRUE), TRUE, FALSE)</f>
        <v>1</v>
      </c>
      <c r="M30" s="63" t="str">
        <f>"{source: """&amp;Edges[[#This Row],[Vertex 1]]&amp;""", target: """&amp;Edges[[#This Row],[Vertex 2]]&amp;""", type: ""licensing""},"</f>
        <v>{source: "http://blog.ouseful.info/2010/05/26/bbc-iplayer-gets-a-new-beta-release-plus-some-thoughts-on-my-changing-tv-habits/", target: "http://www.rsc-ne-scotland.org.uk/mashe/2010/05/google-io-2010-keynote-day-2-android-demo-with-twitter-subtitles/", type: "licensing"},</v>
      </c>
      <c r="N30">
        <v>1</v>
      </c>
    </row>
    <row r="31" spans="1:14" ht="60" x14ac:dyDescent="0.25">
      <c r="A31" t="s">
        <v>212</v>
      </c>
      <c r="B31" t="s">
        <v>213</v>
      </c>
      <c r="C31" s="53"/>
      <c r="D31" s="54"/>
      <c r="E31" s="66"/>
      <c r="F31" s="55"/>
      <c r="G31" s="53"/>
      <c r="H31" s="57"/>
      <c r="I31" s="56"/>
      <c r="J31" s="56"/>
      <c r="K31" s="70">
        <v>31</v>
      </c>
      <c r="L31" s="70" t="b">
        <f xml:space="preserve"> IF(AND(Edges[Edge Weight] &gt;= Misc!$N$2, Edges[Edge Weight] &lt;= Misc!$O$2,TRUE), TRUE, FALSE)</f>
        <v>1</v>
      </c>
      <c r="M31" s="63" t="str">
        <f>"{source: """&amp;Edges[[#This Row],[Vertex 1]]&amp;""", target: """&amp;Edges[[#This Row],[Vertex 2]]&amp;""", type: ""licensing""},"</f>
        <v>{source: "http://blog.ouseful.info/2010/04/30/confluence-in-my-feed-reader-the-side-effects-of-presenting/", target: "http://www.rsc-ne-scotland.org.uk/mashe/2010/04/presentation-twitter-for-in-class-voting-and-more-for-estict-sig/", type: "licensing"},</v>
      </c>
      <c r="N31">
        <v>1</v>
      </c>
    </row>
    <row r="32" spans="1:14" ht="60" x14ac:dyDescent="0.25">
      <c r="A32" t="s">
        <v>214</v>
      </c>
      <c r="B32" t="s">
        <v>203</v>
      </c>
      <c r="C32" s="53"/>
      <c r="D32" s="54"/>
      <c r="E32" s="66"/>
      <c r="F32" s="55"/>
      <c r="G32" s="53"/>
      <c r="H32" s="57"/>
      <c r="I32" s="56"/>
      <c r="J32" s="56"/>
      <c r="K32" s="70">
        <v>32</v>
      </c>
      <c r="L32" s="70" t="b">
        <f xml:space="preserve"> IF(AND(Edges[Edge Weight] &gt;= Misc!$N$2, Edges[Edge Weight] &lt;= Misc!$O$2,TRUE), TRUE, FALSE)</f>
        <v>1</v>
      </c>
      <c r="M32" s="63" t="str">
        <f>"{source: """&amp;Edges[[#This Row],[Vertex 1]]&amp;""", target: """&amp;Edges[[#This Row],[Vertex 2]]&amp;""", type: ""licensing""},"</f>
        <v>{source: "http://blog.ouseful.info/2010/04/19/searching-the-backchannel-martin-bean-ou-vc-twitter-captioned-at-jisc10/", target: "http://www.rsc-ne-scotland.org.uk/mashe/2010/04/jisc10-conference-keynotes-with-twitter-subtitles/", type: "licensing"},</v>
      </c>
      <c r="N32">
        <v>1</v>
      </c>
    </row>
    <row r="33" spans="1:14" ht="45" x14ac:dyDescent="0.25">
      <c r="A33" t="s">
        <v>214</v>
      </c>
      <c r="B33" t="s">
        <v>215</v>
      </c>
      <c r="C33" s="53"/>
      <c r="D33" s="54"/>
      <c r="E33" s="66"/>
      <c r="F33" s="55"/>
      <c r="G33" s="53"/>
      <c r="H33" s="57"/>
      <c r="I33" s="56"/>
      <c r="J33" s="56"/>
      <c r="K33" s="70">
        <v>33</v>
      </c>
      <c r="L33" s="70" t="b">
        <f xml:space="preserve"> IF(AND(Edges[Edge Weight] &gt;= Misc!$N$2, Edges[Edge Weight] &lt;= Misc!$O$2,TRUE), TRUE, FALSE)</f>
        <v>1</v>
      </c>
      <c r="M33" s="63" t="str">
        <f>"{source: """&amp;Edges[[#This Row],[Vertex 1]]&amp;""", target: """&amp;Edges[[#This Row],[Vertex 2]]&amp;""", type: ""licensing""},"</f>
        <v>{source: "http://blog.ouseful.info/2010/04/19/searching-the-backchannel-martin-bean-ou-vc-twitter-captioned-at-jisc10/", target: "http://www.rsc-ne-scotland.org.uk/mashe/ititle/xml/jisc10bean.xml", type: "licensing"},</v>
      </c>
      <c r="N33">
        <v>1</v>
      </c>
    </row>
    <row r="34" spans="1:14" ht="45" x14ac:dyDescent="0.25">
      <c r="A34" t="s">
        <v>214</v>
      </c>
      <c r="B34" t="s">
        <v>216</v>
      </c>
      <c r="C34" s="53"/>
      <c r="D34" s="54"/>
      <c r="E34" s="66"/>
      <c r="F34" s="55"/>
      <c r="G34" s="53"/>
      <c r="H34" s="57"/>
      <c r="I34" s="56"/>
      <c r="J34" s="56"/>
      <c r="K34" s="70">
        <v>34</v>
      </c>
      <c r="L34" s="70" t="b">
        <f xml:space="preserve"> IF(AND(Edges[Edge Weight] &gt;= Misc!$N$2, Edges[Edge Weight] &lt;= Misc!$O$2,TRUE), TRUE, FALSE)</f>
        <v>1</v>
      </c>
      <c r="M34" s="63" t="str">
        <f>"{source: """&amp;Edges[[#This Row],[Vertex 1]]&amp;""", target: """&amp;Edges[[#This Row],[Vertex 2]]&amp;""", type: ""licensing""},"</f>
        <v>{source: "http://blog.ouseful.info/2010/04/19/searching-the-backchannel-martin-bean-ou-vc-twitter-captioned-at-jisc10/", target: "http://www.rsc-ne-scotland.org.uk/mashe/ititle/", type: "licensing"},</v>
      </c>
      <c r="N34">
        <v>1</v>
      </c>
    </row>
    <row r="35" spans="1:14" ht="45" x14ac:dyDescent="0.25">
      <c r="A35" t="s">
        <v>214</v>
      </c>
      <c r="B35" t="s">
        <v>217</v>
      </c>
      <c r="C35" s="53"/>
      <c r="D35" s="54"/>
      <c r="E35" s="66"/>
      <c r="F35" s="55"/>
      <c r="G35" s="53"/>
      <c r="H35" s="57"/>
      <c r="I35" s="56"/>
      <c r="J35" s="56"/>
      <c r="K35" s="70">
        <v>35</v>
      </c>
      <c r="L35" s="70" t="b">
        <f xml:space="preserve"> IF(AND(Edges[Edge Weight] &gt;= Misc!$N$2, Edges[Edge Weight] &lt;= Misc!$O$2,TRUE), TRUE, FALSE)</f>
        <v>1</v>
      </c>
      <c r="M35" s="63" t="str">
        <f>"{source: """&amp;Edges[[#This Row],[Vertex 1]]&amp;""", target: """&amp;Edges[[#This Row],[Vertex 2]]&amp;""", type: ""licensing""},"</f>
        <v>{source: "http://blog.ouseful.info/2010/04/19/searching-the-backchannel-martin-bean-ou-vc-twitter-captioned-at-jisc10/", target: "http://www.rsc-ne-scotland.org.uk/mashe/?s=twitter+subtitles", type: "licensing"},</v>
      </c>
      <c r="N35">
        <v>1</v>
      </c>
    </row>
    <row r="36" spans="1:14" ht="60" x14ac:dyDescent="0.25">
      <c r="A36" t="s">
        <v>218</v>
      </c>
      <c r="B36" t="s">
        <v>219</v>
      </c>
      <c r="C36" s="53"/>
      <c r="D36" s="54"/>
      <c r="E36" s="66"/>
      <c r="F36" s="55"/>
      <c r="G36" s="53"/>
      <c r="H36" s="57"/>
      <c r="I36" s="56"/>
      <c r="J36" s="56"/>
      <c r="K36" s="70">
        <v>36</v>
      </c>
      <c r="L36" s="70" t="b">
        <f xml:space="preserve"> IF(AND(Edges[Edge Weight] &gt;= Misc!$N$2, Edges[Edge Weight] &lt;= Misc!$O$2,TRUE), TRUE, FALSE)</f>
        <v>1</v>
      </c>
      <c r="M36" s="63" t="str">
        <f>"{source: """&amp;Edges[[#This Row],[Vertex 1]]&amp;""", target: """&amp;Edges[[#This Row],[Vertex 2]]&amp;""", type: ""licensing""},"</f>
        <v>{source: "http://blog.ouseful.info/2010/04/16/linked-data-and-the-leaders-debate-my-challenge/", target: "http://ukwebfocus.wordpress.com/2010/02/12/a-challenge-to-linked-data-developers/", type: "licensing"},</v>
      </c>
      <c r="N36">
        <v>1</v>
      </c>
    </row>
    <row r="37" spans="1:14" ht="60" x14ac:dyDescent="0.25">
      <c r="A37" t="s">
        <v>218</v>
      </c>
      <c r="B37" t="s">
        <v>220</v>
      </c>
      <c r="C37" s="53"/>
      <c r="D37" s="54"/>
      <c r="E37" s="66"/>
      <c r="F37" s="55"/>
      <c r="G37" s="53"/>
      <c r="H37" s="57"/>
      <c r="I37" s="56"/>
      <c r="J37" s="56"/>
      <c r="K37" s="70">
        <v>37</v>
      </c>
      <c r="L37" s="70" t="b">
        <f xml:space="preserve"> IF(AND(Edges[Edge Weight] &gt;= Misc!$N$2, Edges[Edge Weight] &lt;= Misc!$O$2,TRUE), TRUE, FALSE)</f>
        <v>1</v>
      </c>
      <c r="M37" s="63" t="str">
        <f>"{source: """&amp;Edges[[#This Row],[Vertex 1]]&amp;""", target: """&amp;Edges[[#This Row],[Vertex 2]]&amp;""", type: ""licensing""},"</f>
        <v>{source: "http://blog.ouseful.info/2010/04/16/linked-data-and-the-leaders-debate-my-challenge/", target: "http://ukwebfocus.wordpress.com/2010/02/19/response-to-my-linked-data-challenge/", type: "licensing"},</v>
      </c>
      <c r="N37">
        <v>1</v>
      </c>
    </row>
    <row r="38" spans="1:14" ht="60" x14ac:dyDescent="0.25">
      <c r="A38" t="s">
        <v>221</v>
      </c>
      <c r="B38" t="s">
        <v>222</v>
      </c>
      <c r="C38" s="53"/>
      <c r="D38" s="54"/>
      <c r="E38" s="66"/>
      <c r="F38" s="55"/>
      <c r="G38" s="53"/>
      <c r="H38" s="57"/>
      <c r="I38" s="56"/>
      <c r="J38" s="56"/>
      <c r="K38" s="70">
        <v>38</v>
      </c>
      <c r="L38" s="70" t="b">
        <f xml:space="preserve"> IF(AND(Edges[Edge Weight] &gt;= Misc!$N$2, Edges[Edge Weight] &lt;= Misc!$O$2,TRUE), TRUE, FALSE)</f>
        <v>1</v>
      </c>
      <c r="M38" s="63" t="str">
        <f>"{source: """&amp;Edges[[#This Row],[Vertex 1]]&amp;""", target: """&amp;Edges[[#This Row],[Vertex 2]]&amp;""", type: ""licensing""},"</f>
        <v>{source: "http://blog.ouseful.info/2010/03/25/multi-dimensional-and-multiple-perspective-storytelling/", target: "http://www.rsc-ne-scotland.org.uk/mashe/2010/03/gordon-browns-building-britains-digital-future-announcement-with-twitter-subtitles/", type: "licensing"},</v>
      </c>
      <c r="N38">
        <v>1</v>
      </c>
    </row>
    <row r="39" spans="1:14" ht="60" x14ac:dyDescent="0.25">
      <c r="A39" t="s">
        <v>223</v>
      </c>
      <c r="B39" t="s">
        <v>224</v>
      </c>
      <c r="C39" s="53"/>
      <c r="D39" s="54"/>
      <c r="E39" s="66"/>
      <c r="F39" s="55"/>
      <c r="G39" s="53"/>
      <c r="H39" s="57"/>
      <c r="I39" s="56"/>
      <c r="J39" s="56"/>
      <c r="K39" s="70">
        <v>39</v>
      </c>
      <c r="L39" s="70" t="b">
        <f xml:space="preserve"> IF(AND(Edges[Edge Weight] &gt;= Misc!$N$2, Edges[Edge Weight] &lt;= Misc!$O$2,TRUE), TRUE, FALSE)</f>
        <v>1</v>
      </c>
      <c r="M39" s="63" t="str">
        <f>"{source: """&amp;Edges[[#This Row],[Vertex 1]]&amp;""", target: """&amp;Edges[[#This Row],[Vertex 2]]&amp;""", type: ""licensing""},"</f>
        <v>{source: "http://blog.ouseful.info/2010/03/22/reversible-and-reverse-history-storytelling/", target: "http://ukwebfocus.wordpress.com/2007/11/19/the-history-of-the-web-backwards/", type: "licensing"},</v>
      </c>
      <c r="N39">
        <v>1</v>
      </c>
    </row>
    <row r="40" spans="1:14" ht="45" x14ac:dyDescent="0.25">
      <c r="A40" t="s">
        <v>223</v>
      </c>
      <c r="B40" t="s">
        <v>216</v>
      </c>
      <c r="C40" s="53"/>
      <c r="D40" s="54"/>
      <c r="E40" s="66"/>
      <c r="F40" s="55"/>
      <c r="G40" s="53"/>
      <c r="H40" s="57"/>
      <c r="I40" s="56"/>
      <c r="J40" s="56"/>
      <c r="K40" s="70">
        <v>40</v>
      </c>
      <c r="L40" s="70" t="b">
        <f xml:space="preserve"> IF(AND(Edges[Edge Weight] &gt;= Misc!$N$2, Edges[Edge Weight] &lt;= Misc!$O$2,TRUE), TRUE, FALSE)</f>
        <v>1</v>
      </c>
      <c r="M40" s="63" t="str">
        <f>"{source: """&amp;Edges[[#This Row],[Vertex 1]]&amp;""", target: """&amp;Edges[[#This Row],[Vertex 2]]&amp;""", type: ""licensing""},"</f>
        <v>{source: "http://blog.ouseful.info/2010/03/22/reversible-and-reverse-history-storytelling/", target: "http://www.rsc-ne-scotland.org.uk/mashe/ititle/", type: "licensing"},</v>
      </c>
      <c r="N40">
        <v>1</v>
      </c>
    </row>
    <row r="41" spans="1:14" ht="60" x14ac:dyDescent="0.25">
      <c r="A41" t="s">
        <v>225</v>
      </c>
      <c r="B41" t="s">
        <v>226</v>
      </c>
      <c r="C41" s="53"/>
      <c r="D41" s="54"/>
      <c r="E41" s="66"/>
      <c r="F41" s="55"/>
      <c r="G41" s="53"/>
      <c r="H41" s="57"/>
      <c r="I41" s="56"/>
      <c r="J41" s="56"/>
      <c r="K41" s="70">
        <v>41</v>
      </c>
      <c r="L41" s="70" t="b">
        <f xml:space="preserve"> IF(AND(Edges[Edge Weight] &gt;= Misc!$N$2, Edges[Edge Weight] &lt;= Misc!$O$2,TRUE), TRUE, FALSE)</f>
        <v>1</v>
      </c>
      <c r="M41" s="63" t="str">
        <f>"{source: """&amp;Edges[[#This Row],[Vertex 1]]&amp;""", target: """&amp;Edges[[#This Row],[Vertex 2]]&amp;""", type: ""licensing""},"</f>
        <v>{source: "http://blog.ouseful.info/2010/03/04/maintaining-google-calendars-from-a-google-spreadsheet/", target: "http://www.rsc-ne-scotland.org.uk/mashe/2010/03/using-google-apps-script-for-a-event-booking-system/", type: "licensing"},</v>
      </c>
      <c r="N41">
        <v>1</v>
      </c>
    </row>
    <row r="42" spans="1:14" ht="60" x14ac:dyDescent="0.25">
      <c r="A42" t="s">
        <v>227</v>
      </c>
      <c r="B42" t="s">
        <v>210</v>
      </c>
      <c r="C42" s="53"/>
      <c r="D42" s="54"/>
      <c r="E42" s="66"/>
      <c r="F42" s="55"/>
      <c r="G42" s="53"/>
      <c r="H42" s="57"/>
      <c r="I42" s="56"/>
      <c r="J42" s="56"/>
      <c r="K42" s="70">
        <v>42</v>
      </c>
      <c r="L42" s="70" t="b">
        <f xml:space="preserve"> IF(AND(Edges[Edge Weight] &gt;= Misc!$N$2, Edges[Edge Weight] &lt;= Misc!$O$2,TRUE), TRUE, FALSE)</f>
        <v>1</v>
      </c>
      <c r="M42" s="63" t="str">
        <f>"{source: """&amp;Edges[[#This Row],[Vertex 1]]&amp;""", target: """&amp;Edges[[#This Row],[Vertex 2]]&amp;""", type: ""licensing""},"</f>
        <v>{source: "http://blog.ouseful.info/2010/02/22/scheduling-content-round-the-edges-supporting-oubbc-co_productions/", target: "http://www.rsc-ne-scotland.org.uk/mashe/2010/02/twitter-powered-subtitles-for-bbc-iplayer/", type: "licensing"},</v>
      </c>
      <c r="N42">
        <v>1</v>
      </c>
    </row>
    <row r="43" spans="1:14" ht="45" x14ac:dyDescent="0.25">
      <c r="A43" t="s">
        <v>228</v>
      </c>
      <c r="B43" t="s">
        <v>229</v>
      </c>
      <c r="C43" s="53"/>
      <c r="D43" s="54"/>
      <c r="E43" s="66"/>
      <c r="F43" s="55"/>
      <c r="G43" s="53"/>
      <c r="H43" s="57"/>
      <c r="I43" s="56"/>
      <c r="J43" s="56"/>
      <c r="K43" s="70">
        <v>43</v>
      </c>
      <c r="L43" s="70" t="b">
        <f xml:space="preserve"> IF(AND(Edges[Edge Weight] &gt;= Misc!$N$2, Edges[Edge Weight] &lt;= Misc!$O$2,TRUE), TRUE, FALSE)</f>
        <v>1</v>
      </c>
      <c r="M43" s="63" t="str">
        <f>"{source: """&amp;Edges[[#This Row],[Vertex 1]]&amp;""", target: """&amp;Edges[[#This Row],[Vertex 2]]&amp;""", type: ""licensing""},"</f>
        <v>{source: "http://blog.ouseful.info/2010/02/17/twitter-powered-subtitles-for-bbc-iplayer-content-co-the-mashe-blog/", target: "http://www.rsc-ne-scotland.org.uk/mashe/", type: "licensing"},</v>
      </c>
      <c r="N43">
        <v>1</v>
      </c>
    </row>
    <row r="44" spans="1:14" ht="60" x14ac:dyDescent="0.25">
      <c r="A44" t="s">
        <v>228</v>
      </c>
      <c r="B44" t="s">
        <v>210</v>
      </c>
      <c r="C44" s="53"/>
      <c r="D44" s="54"/>
      <c r="E44" s="66"/>
      <c r="F44" s="55"/>
      <c r="G44" s="53"/>
      <c r="H44" s="57"/>
      <c r="I44" s="56"/>
      <c r="J44" s="56"/>
      <c r="K44" s="70">
        <v>44</v>
      </c>
      <c r="L44" s="70" t="b">
        <f xml:space="preserve"> IF(AND(Edges[Edge Weight] &gt;= Misc!$N$2, Edges[Edge Weight] &lt;= Misc!$O$2,TRUE), TRUE, FALSE)</f>
        <v>1</v>
      </c>
      <c r="M44" s="63" t="str">
        <f>"{source: """&amp;Edges[[#This Row],[Vertex 1]]&amp;""", target: """&amp;Edges[[#This Row],[Vertex 2]]&amp;""", type: ""licensing""},"</f>
        <v>{source: "http://blog.ouseful.info/2010/02/17/twitter-powered-subtitles-for-bbc-iplayer-content-co-the-mashe-blog/", target: "http://www.rsc-ne-scotland.org.uk/mashe/2010/02/twitter-powered-subtitles-for-bbc-iplayer/", type: "licensing"},</v>
      </c>
      <c r="N44">
        <v>2</v>
      </c>
    </row>
    <row r="45" spans="1:14" ht="60" x14ac:dyDescent="0.25">
      <c r="A45" t="s">
        <v>228</v>
      </c>
      <c r="B45" t="s">
        <v>230</v>
      </c>
      <c r="C45" s="53"/>
      <c r="D45" s="54"/>
      <c r="E45" s="66"/>
      <c r="F45" s="55"/>
      <c r="G45" s="53"/>
      <c r="H45" s="57"/>
      <c r="I45" s="56"/>
      <c r="J45" s="56"/>
      <c r="K45" s="70">
        <v>45</v>
      </c>
      <c r="L45" s="70" t="b">
        <f xml:space="preserve"> IF(AND(Edges[Edge Weight] &gt;= Misc!$N$2, Edges[Edge Weight] &lt;= Misc!$O$2,TRUE), TRUE, FALSE)</f>
        <v>1</v>
      </c>
      <c r="M45" s="63" t="str">
        <f>"{source: """&amp;Edges[[#This Row],[Vertex 1]]&amp;""", target: """&amp;Edges[[#This Row],[Vertex 2]]&amp;""", type: ""licensing""},"</f>
        <v>{source: "http://blog.ouseful.info/2010/02/17/twitter-powered-subtitles-for-bbc-iplayer-content-co-the-mashe-blog/", target: "http://www.rsc-ne-scotland.org.uk/mashe/2010/02/the-virtual-revolution-twitter-subtitles-for-bbc-iplayer/", type: "licensing"},</v>
      </c>
      <c r="N45">
        <v>1</v>
      </c>
    </row>
    <row r="46" spans="1:14" ht="60" x14ac:dyDescent="0.25">
      <c r="A46" t="s">
        <v>231</v>
      </c>
      <c r="B46" t="s">
        <v>219</v>
      </c>
      <c r="C46" s="53"/>
      <c r="D46" s="54"/>
      <c r="E46" s="66"/>
      <c r="F46" s="55"/>
      <c r="G46" s="53"/>
      <c r="H46" s="57"/>
      <c r="I46" s="56"/>
      <c r="J46" s="56"/>
      <c r="K46" s="70">
        <v>46</v>
      </c>
      <c r="L46" s="70" t="b">
        <f xml:space="preserve"> IF(AND(Edges[Edge Weight] &gt;= Misc!$N$2, Edges[Edge Weight] &lt;= Misc!$O$2,TRUE), TRUE, FALSE)</f>
        <v>1</v>
      </c>
      <c r="M46" s="63" t="str">
        <f>"{source: """&amp;Edges[[#This Row],[Vertex 1]]&amp;""", target: """&amp;Edges[[#This Row],[Vertex 2]]&amp;""", type: ""licensing""},"</f>
        <v>{source: "http://blog.ouseful.info/2010/02/16/mulling-over-datagovuklookup-in-google-spreadsheets/", target: "http://ukwebfocus.wordpress.com/2010/02/12/a-challenge-to-linked-data-developers/", type: "licensing"},</v>
      </c>
      <c r="N46">
        <v>1</v>
      </c>
    </row>
    <row r="47" spans="1:14" ht="45" x14ac:dyDescent="0.25">
      <c r="A47" t="s">
        <v>232</v>
      </c>
      <c r="B47" t="s">
        <v>233</v>
      </c>
      <c r="C47" s="53"/>
      <c r="D47" s="54"/>
      <c r="E47" s="66"/>
      <c r="F47" s="55"/>
      <c r="G47" s="53"/>
      <c r="H47" s="57"/>
      <c r="I47" s="56"/>
      <c r="J47" s="56"/>
      <c r="K47" s="70">
        <v>47</v>
      </c>
      <c r="L47" s="70" t="b">
        <f xml:space="preserve"> IF(AND(Edges[Edge Weight] &gt;= Misc!$N$2, Edges[Edge Weight] &lt;= Misc!$O$2,TRUE), TRUE, FALSE)</f>
        <v>1</v>
      </c>
      <c r="M47" s="63" t="str">
        <f>"{source: """&amp;Edges[[#This Row],[Vertex 1]]&amp;""", target: """&amp;Edges[[#This Row],[Vertex 2]]&amp;""", type: ""licensing""},"</f>
        <v>{source: "http://blog.ouseful.info/2010/01/05/how-did-people-reach-this-blog-in-2009/", target: "http://ukwebfocus.wordpress.com/2010/01/05/how-did-people-find-this-blog-in-2009/", type: "licensing"},</v>
      </c>
      <c r="N47">
        <v>1</v>
      </c>
    </row>
    <row r="48" spans="1:14" ht="60" x14ac:dyDescent="0.25">
      <c r="A48" t="s">
        <v>234</v>
      </c>
      <c r="B48" t="s">
        <v>235</v>
      </c>
      <c r="C48" s="53"/>
      <c r="D48" s="54"/>
      <c r="E48" s="66"/>
      <c r="F48" s="55"/>
      <c r="G48" s="53"/>
      <c r="H48" s="57"/>
      <c r="I48" s="56"/>
      <c r="J48" s="56"/>
      <c r="K48" s="70">
        <v>48</v>
      </c>
      <c r="L48" s="70" t="b">
        <f xml:space="preserve"> IF(AND(Edges[Edge Weight] &gt;= Misc!$N$2, Edges[Edge Weight] &lt;= Misc!$O$2,TRUE), TRUE, FALSE)</f>
        <v>1</v>
      </c>
      <c r="M48" s="63" t="str">
        <f>"{source: """&amp;Edges[[#This Row],[Vertex 1]]&amp;""", target: """&amp;Edges[[#This Row],[Vertex 2]]&amp;""", type: ""licensing""},"</f>
        <v>{source: "http://blog.ouseful.info/2009/07/08/single-item-rss-feeds-on-wordpress-blogs-rss-for-the-content-of-this-page/", target: "http://ukwebfocus.wordpress.com/2009/07/06/enthusiastic-amateurs-and-overcoming-institutional-inertia/", type: "licensing"},</v>
      </c>
      <c r="N48">
        <v>1</v>
      </c>
    </row>
    <row r="49" spans="1:14" ht="60" x14ac:dyDescent="0.25">
      <c r="A49" t="s">
        <v>236</v>
      </c>
      <c r="B49" t="s">
        <v>237</v>
      </c>
      <c r="C49" s="53"/>
      <c r="D49" s="54"/>
      <c r="E49" s="66"/>
      <c r="F49" s="55"/>
      <c r="G49" s="53"/>
      <c r="H49" s="57"/>
      <c r="I49" s="56"/>
      <c r="J49" s="56"/>
      <c r="K49" s="70">
        <v>49</v>
      </c>
      <c r="L49" s="70" t="b">
        <f xml:space="preserve"> IF(AND(Edges[Edge Weight] &gt;= Misc!$N$2, Edges[Edge Weight] &lt;= Misc!$O$2,TRUE), TRUE, FALSE)</f>
        <v>1</v>
      </c>
      <c r="M49" s="63" t="str">
        <f>"{source: """&amp;Edges[[#This Row],[Vertex 1]]&amp;""", target: """&amp;Edges[[#This Row],[Vertex 2]]&amp;""", type: ""licensing""},"</f>
        <v>{source: "http://blog.ouseful.info/2009/06/19/deep-link-into-bbc-iplayer-content/", target: "http://www.rsc-ne-scotland.org.uk/mashe/2010/04/searching-the-backchannel-with-twitter-subtitles/", type: "licensing"},</v>
      </c>
      <c r="N49">
        <v>1</v>
      </c>
    </row>
    <row r="50" spans="1:14" ht="30" x14ac:dyDescent="0.25">
      <c r="A50" t="s">
        <v>238</v>
      </c>
      <c r="B50" t="s">
        <v>239</v>
      </c>
      <c r="C50" s="53"/>
      <c r="D50" s="54"/>
      <c r="E50" s="66"/>
      <c r="F50" s="55"/>
      <c r="G50" s="53"/>
      <c r="H50" s="57"/>
      <c r="I50" s="56"/>
      <c r="J50" s="56"/>
      <c r="K50" s="70">
        <v>50</v>
      </c>
      <c r="L50" s="70" t="b">
        <f xml:space="preserve"> IF(AND(Edges[Edge Weight] &gt;= Misc!$N$2, Edges[Edge Weight] &lt;= Misc!$O$2,TRUE), TRUE, FALSE)</f>
        <v>1</v>
      </c>
      <c r="M50" s="63" t="str">
        <f>"{source: """&amp;Edges[[#This Row],[Vertex 1]]&amp;""", target: """&amp;Edges[[#This Row],[Vertex 2]]&amp;""", type: ""licensing""},"</f>
        <v>{source: "http://blog.ouseful.info/2009/04/07/living-with-minified-urls/", target: "http://ukwebfocus.wordpress.com/", type: "licensing"},</v>
      </c>
      <c r="N50">
        <v>1</v>
      </c>
    </row>
    <row r="51" spans="1:14" ht="60" x14ac:dyDescent="0.25">
      <c r="A51" t="s">
        <v>240</v>
      </c>
      <c r="B51" t="s">
        <v>241</v>
      </c>
      <c r="C51" s="53"/>
      <c r="D51" s="54"/>
      <c r="E51" s="66"/>
      <c r="F51" s="55"/>
      <c r="G51" s="53"/>
      <c r="H51" s="57"/>
      <c r="I51" s="56"/>
      <c r="J51" s="56"/>
      <c r="K51" s="70">
        <v>51</v>
      </c>
      <c r="L51" s="70" t="b">
        <f xml:space="preserve"> IF(AND(Edges[Edge Weight] &gt;= Misc!$N$2, Edges[Edge Weight] &lt;= Misc!$O$2,TRUE), TRUE, FALSE)</f>
        <v>1</v>
      </c>
      <c r="M51" s="63" t="str">
        <f>"{source: """&amp;Edges[[#This Row],[Vertex 1]]&amp;""", target: """&amp;Edges[[#This Row],[Vertex 2]]&amp;""", type: ""licensing""},"</f>
        <v>{source: "http://blog.ouseful.info/2009/04/06/autodiscoverable-rss-feeds-from-hei-library-websites/", target: "http://ukwebfocus.wordpress.com/2008/07/13/nudge-improving-decisions-about-rss-usage/", type: "licensing"},</v>
      </c>
      <c r="N51">
        <v>1</v>
      </c>
    </row>
    <row r="52" spans="1:14" ht="75" x14ac:dyDescent="0.25">
      <c r="A52" t="s">
        <v>242</v>
      </c>
      <c r="B52" t="s">
        <v>208</v>
      </c>
      <c r="C52" s="53"/>
      <c r="D52" s="54"/>
      <c r="E52" s="66"/>
      <c r="F52" s="55"/>
      <c r="G52" s="53"/>
      <c r="H52" s="57"/>
      <c r="I52" s="56"/>
      <c r="J52" s="56"/>
      <c r="K52" s="70">
        <v>52</v>
      </c>
      <c r="L52" s="70" t="b">
        <f xml:space="preserve"> IF(AND(Edges[Edge Weight] &gt;= Misc!$N$2, Edges[Edge Weight] &lt;= Misc!$O$2,TRUE), TRUE, FALSE)</f>
        <v>1</v>
      </c>
      <c r="M52" s="63" t="str">
        <f>"{source: """&amp;Edges[[#This Row],[Vertex 1]]&amp;""", target: """&amp;Edges[[#This Row],[Vertex 2]]&amp;""", type: ""licensing""},"</f>
        <v>{source: "http://blog.ouseful.info/2009/03/10/twitter-powered-youtube-subtitles-reprise-anytime-commenting/", target: "http://www.rsc-ne-scotland.org.uk/mashe/2010/06/convergence-youtube-meets-twitter-in-timeline-commenting-of-youtube-videos-using-twitter-utitle/", type: "licensing"},</v>
      </c>
      <c r="N52">
        <v>1</v>
      </c>
    </row>
    <row r="53" spans="1:14" ht="45" x14ac:dyDescent="0.25">
      <c r="A53" t="s">
        <v>243</v>
      </c>
      <c r="B53" t="s">
        <v>244</v>
      </c>
      <c r="C53" s="53"/>
      <c r="D53" s="54"/>
      <c r="E53" s="66"/>
      <c r="F53" s="55"/>
      <c r="G53" s="53"/>
      <c r="H53" s="57"/>
      <c r="I53" s="56"/>
      <c r="J53" s="56"/>
      <c r="K53" s="70">
        <v>53</v>
      </c>
      <c r="L53" s="70" t="b">
        <f xml:space="preserve"> IF(AND(Edges[Edge Weight] &gt;= Misc!$N$2, Edges[Edge Weight] &lt;= Misc!$O$2,TRUE), TRUE, FALSE)</f>
        <v>1</v>
      </c>
      <c r="M53" s="63" t="str">
        <f>"{source: """&amp;Edges[[#This Row],[Vertex 1]]&amp;""", target: """&amp;Edges[[#This Row],[Vertex 2]]&amp;""", type: ""licensing""},"</f>
        <v>{source: "http://blog.ouseful.info/2009/01/07/what-makes-a-good-api-a-call-to-arms/", target: "http://ukwebfocus.wordpress.com/2008/12/10/what-makes-a-good-api-doing-the-research-using-twitter/", type: "licensing"},</v>
      </c>
      <c r="N53">
        <v>1</v>
      </c>
    </row>
    <row r="54" spans="1:14" ht="45" x14ac:dyDescent="0.25">
      <c r="A54" t="s">
        <v>245</v>
      </c>
      <c r="B54" t="s">
        <v>246</v>
      </c>
      <c r="C54" s="53"/>
      <c r="D54" s="54"/>
      <c r="E54" s="66"/>
      <c r="F54" s="55"/>
      <c r="G54" s="53"/>
      <c r="H54" s="57"/>
      <c r="I54" s="56"/>
      <c r="J54" s="56"/>
      <c r="K54" s="70">
        <v>54</v>
      </c>
      <c r="L54" s="70" t="b">
        <f xml:space="preserve"> IF(AND(Edges[Edge Weight] &gt;= Misc!$N$2, Edges[Edge Weight] &lt;= Misc!$O$2,TRUE), TRUE, FALSE)</f>
        <v>1</v>
      </c>
      <c r="M54" s="63" t="str">
        <f>"{source: """&amp;Edges[[#This Row],[Vertex 1]]&amp;""", target: """&amp;Edges[[#This Row],[Vertex 2]]&amp;""", type: ""licensing""},"</f>
        <v>{source: "http://blog.ouseful.info/2008/11/28/ou-goes-social-with-platform/", target: "http://ukwebfocus.wordpress.com/2008/07/03/open-university-portfolio-of-web-20-services/", type: "licensing"},</v>
      </c>
      <c r="N54">
        <v>1</v>
      </c>
    </row>
    <row r="55" spans="1:14" ht="60" x14ac:dyDescent="0.25">
      <c r="A55" t="s">
        <v>247</v>
      </c>
      <c r="B55" t="s">
        <v>241</v>
      </c>
      <c r="C55" s="53"/>
      <c r="D55" s="54"/>
      <c r="E55" s="66"/>
      <c r="F55" s="55"/>
      <c r="G55" s="53"/>
      <c r="H55" s="57"/>
      <c r="I55" s="56"/>
      <c r="J55" s="56"/>
      <c r="K55" s="70">
        <v>55</v>
      </c>
      <c r="L55" s="70" t="b">
        <f xml:space="preserve"> IF(AND(Edges[Edge Weight] &gt;= Misc!$N$2, Edges[Edge Weight] &lt;= Misc!$O$2,TRUE), TRUE, FALSE)</f>
        <v>1</v>
      </c>
      <c r="M55" s="63" t="str">
        <f>"{source: """&amp;Edges[[#This Row],[Vertex 1]]&amp;""", target: """&amp;Edges[[#This Row],[Vertex 2]]&amp;""", type: ""licensing""},"</f>
        <v>{source: "http://blog.ouseful.info/2008/07/24/back-from-behind-enemy-lines-without-being-autodiscovered/", target: "http://ukwebfocus.wordpress.com/2008/07/13/nudge-improving-decisions-about-rss-usage/", type: "licensing"},</v>
      </c>
      <c r="N55">
        <v>1</v>
      </c>
    </row>
    <row r="56" spans="1:14" ht="75" x14ac:dyDescent="0.25">
      <c r="A56" t="s">
        <v>248</v>
      </c>
      <c r="B56" t="s">
        <v>249</v>
      </c>
      <c r="C56" s="53"/>
      <c r="D56" s="54"/>
      <c r="E56" s="66"/>
      <c r="F56" s="55"/>
      <c r="G56" s="53"/>
      <c r="H56" s="57"/>
      <c r="I56" s="56"/>
      <c r="J56" s="56"/>
      <c r="K56" s="70">
        <v>56</v>
      </c>
      <c r="L56" s="70" t="b">
        <f xml:space="preserve"> IF(AND(Edges[Edge Weight] &gt;= Misc!$N$2, Edges[Edge Weight] &lt;= Misc!$O$2,TRUE), TRUE, FALSE)</f>
        <v>1</v>
      </c>
      <c r="M56" s="63" t="str">
        <f>"{source: """&amp;Edges[[#This Row],[Vertex 1]]&amp;""", target: """&amp;Edges[[#This Row],[Vertex 2]]&amp;""", type: ""licensing""},"</f>
        <v>{source: "http://mashe.hawksey.info/2011/09/nodexl-gephi-twitter-connections-with-social-graph-apps-script/", target: "http://blog.ouseful.info/2011/07/07/visualising-twitter-friend-connections-using-gephi-an-example-using-wireduk-friends-network/", type: "licensing"},</v>
      </c>
      <c r="N56">
        <v>1</v>
      </c>
    </row>
    <row r="57" spans="1:14" ht="75" x14ac:dyDescent="0.25">
      <c r="A57" t="s">
        <v>250</v>
      </c>
      <c r="B57" t="s">
        <v>249</v>
      </c>
      <c r="C57" s="53"/>
      <c r="D57" s="54"/>
      <c r="E57" s="66"/>
      <c r="F57" s="55"/>
      <c r="G57" s="53"/>
      <c r="H57" s="57"/>
      <c r="I57" s="56"/>
      <c r="J57" s="56"/>
      <c r="K57" s="70">
        <v>57</v>
      </c>
      <c r="L57" s="70" t="b">
        <f xml:space="preserve"> IF(AND(Edges[Edge Weight] &gt;= Misc!$N$2, Edges[Edge Weight] &lt;= Misc!$O$2,TRUE), TRUE, FALSE)</f>
        <v>1</v>
      </c>
      <c r="M57" s="63" t="str">
        <f>"{source: """&amp;Edges[[#This Row],[Vertex 1]]&amp;""", target: """&amp;Edges[[#This Row],[Vertex 2]]&amp;""", type: ""licensing""},"</f>
        <v>{source: "http://mashe.hawksey.info/2011/09/twitter-network-analysis-and-visualisation-ii-nodexl/", target: "http://blog.ouseful.info/2011/07/07/visualising-twitter-friend-connections-using-gephi-an-example-using-wireduk-friends-network/", type: "licensing"},</v>
      </c>
      <c r="N57">
        <v>1</v>
      </c>
    </row>
    <row r="58" spans="1:14" ht="45" x14ac:dyDescent="0.25">
      <c r="A58" t="s">
        <v>250</v>
      </c>
      <c r="B58" t="s">
        <v>251</v>
      </c>
      <c r="C58" s="53"/>
      <c r="D58" s="54"/>
      <c r="E58" s="66"/>
      <c r="F58" s="55"/>
      <c r="G58" s="53"/>
      <c r="H58" s="57"/>
      <c r="I58" s="56"/>
      <c r="J58" s="56"/>
      <c r="K58" s="70">
        <v>58</v>
      </c>
      <c r="L58" s="70" t="b">
        <f xml:space="preserve"> IF(AND(Edges[Edge Weight] &gt;= Misc!$N$2, Edges[Edge Weight] &lt;= Misc!$O$2,TRUE), TRUE, FALSE)</f>
        <v>1</v>
      </c>
      <c r="M58" s="63" t="str">
        <f>"{source: """&amp;Edges[[#This Row],[Vertex 1]]&amp;""", target: """&amp;Edges[[#This Row],[Vertex 2]]&amp;""", type: ""licensing""},"</f>
        <v>{source: "http://mashe.hawksey.info/2011/09/twitter-network-analysis-and-visualisation-ii-nodexl/", target: "http://blog.ouseful.info/2010/09/30/my-twitter-community-grabbing-code-newt-py/", type: "licensing"},</v>
      </c>
      <c r="N58">
        <v>1</v>
      </c>
    </row>
    <row r="59" spans="1:14" ht="60" x14ac:dyDescent="0.25">
      <c r="A59" t="s">
        <v>252</v>
      </c>
      <c r="B59" t="s">
        <v>231</v>
      </c>
      <c r="C59" s="53"/>
      <c r="D59" s="54"/>
      <c r="E59" s="66"/>
      <c r="F59" s="55"/>
      <c r="G59" s="53"/>
      <c r="H59" s="57"/>
      <c r="I59" s="56"/>
      <c r="J59" s="56"/>
      <c r="K59" s="70">
        <v>59</v>
      </c>
      <c r="L59" s="70" t="b">
        <f xml:space="preserve"> IF(AND(Edges[Edge Weight] &gt;= Misc!$N$2, Edges[Edge Weight] &lt;= Misc!$O$2,TRUE), TRUE, FALSE)</f>
        <v>1</v>
      </c>
      <c r="M59" s="63" t="str">
        <f>"{source: """&amp;Edges[[#This Row],[Vertex 1]]&amp;""", target: """&amp;Edges[[#This Row],[Vertex 2]]&amp;""", type: ""licensing""},"</f>
        <v>{source: "http://mashe.hawksey.info/2011/08/open-data-equals-open-scrutiny-but-doesnt-always-equal-all-of-the-answer/", target: "http://blog.ouseful.info/2010/02/16/mulling-over-datagovuklookup-in-google-spreadsheets/", type: "licensing"},</v>
      </c>
      <c r="N59">
        <v>1</v>
      </c>
    </row>
    <row r="60" spans="1:14" ht="45" x14ac:dyDescent="0.25">
      <c r="A60" t="s">
        <v>253</v>
      </c>
      <c r="B60" t="s">
        <v>254</v>
      </c>
      <c r="C60" s="53"/>
      <c r="D60" s="54"/>
      <c r="E60" s="66"/>
      <c r="F60" s="55"/>
      <c r="G60" s="53"/>
      <c r="H60" s="57"/>
      <c r="I60" s="56"/>
      <c r="J60" s="56"/>
      <c r="K60" s="70">
        <v>60</v>
      </c>
      <c r="L60" s="70" t="b">
        <f xml:space="preserve"> IF(AND(Edges[Edge Weight] &gt;= Misc!$N$2, Edges[Edge Weight] &lt;= Misc!$O$2,TRUE), TRUE, FALSE)</f>
        <v>1</v>
      </c>
      <c r="M60" s="63" t="str">
        <f>"{source: """&amp;Edges[[#This Row],[Vertex 1]]&amp;""", target: """&amp;Edges[[#This Row],[Vertex 2]]&amp;""", type: ""licensing""},"</f>
        <v>{source: "http://mashe.hawksey.info/2011/08/and-the-most-engaging-ouseful-info-post-is/", target: "http://blog.ouseful.info/2008/10/14/data-scraping-wikipedia-with-google-spreadsheets/", type: "licensing"},</v>
      </c>
      <c r="N60">
        <v>1</v>
      </c>
    </row>
    <row r="61" spans="1:14" ht="45" x14ac:dyDescent="0.25">
      <c r="A61" t="s">
        <v>253</v>
      </c>
      <c r="B61" t="s">
        <v>255</v>
      </c>
      <c r="C61" s="53"/>
      <c r="D61" s="54"/>
      <c r="E61" s="66"/>
      <c r="F61" s="55"/>
      <c r="G61" s="53"/>
      <c r="H61" s="57"/>
      <c r="I61" s="56"/>
      <c r="J61" s="56"/>
      <c r="K61" s="70">
        <v>61</v>
      </c>
      <c r="L61" s="70" t="b">
        <f xml:space="preserve"> IF(AND(Edges[Edge Weight] &gt;= Misc!$N$2, Edges[Edge Weight] &lt;= Misc!$O$2,TRUE), TRUE, FALSE)</f>
        <v>1</v>
      </c>
      <c r="M61" s="63" t="str">
        <f>"{source: """&amp;Edges[[#This Row],[Vertex 1]]&amp;""", target: """&amp;Edges[[#This Row],[Vertex 2]]&amp;""", type: ""licensing""},"</f>
        <v>{source: "http://mashe.hawksey.info/2011/08/and-the-most-engaging-ouseful-info-post-is/", target: "http://blog.ouseful.info/?s=twitter+community", type: "licensing"},</v>
      </c>
      <c r="N61">
        <v>1</v>
      </c>
    </row>
    <row r="62" spans="1:14" ht="60" x14ac:dyDescent="0.25">
      <c r="A62" t="s">
        <v>256</v>
      </c>
      <c r="B62" t="s">
        <v>257</v>
      </c>
      <c r="C62" s="53"/>
      <c r="D62" s="54"/>
      <c r="E62" s="66"/>
      <c r="F62" s="55"/>
      <c r="G62" s="53"/>
      <c r="H62" s="57"/>
      <c r="I62" s="56"/>
      <c r="J62" s="56"/>
      <c r="K62" s="70">
        <v>62</v>
      </c>
      <c r="L62" s="70" t="b">
        <f xml:space="preserve"> IF(AND(Edges[Edge Weight] &gt;= Misc!$N$2, Edges[Edge Weight] &lt;= Misc!$O$2,TRUE), TRUE, FALSE)</f>
        <v>1</v>
      </c>
      <c r="M62" s="63" t="str">
        <f>"{source: """&amp;Edges[[#This Row],[Vertex 1]]&amp;""", target: """&amp;Edges[[#This Row],[Vertex 2]]&amp;""", type: ""licensing""},"</f>
        <v>{source: "http://mashe.hawksey.info/2011/07/social-media-and-metrics-what-ive-got-and-how-i-use-it/", target: "http://blog.ouseful.info/2011/07/08/social-media-monitoring-bit-ly-clickthrus-by-domain/", type: "licensing"},</v>
      </c>
      <c r="N62">
        <v>1</v>
      </c>
    </row>
    <row r="63" spans="1:14" ht="60" x14ac:dyDescent="0.25">
      <c r="A63" t="s">
        <v>256</v>
      </c>
      <c r="B63" t="s">
        <v>258</v>
      </c>
      <c r="C63" s="53"/>
      <c r="D63" s="54"/>
      <c r="E63" s="66"/>
      <c r="F63" s="55"/>
      <c r="G63" s="53"/>
      <c r="H63" s="57"/>
      <c r="I63" s="56"/>
      <c r="J63" s="56"/>
      <c r="K63" s="70">
        <v>63</v>
      </c>
      <c r="L63" s="70" t="b">
        <f xml:space="preserve"> IF(AND(Edges[Edge Weight] &gt;= Misc!$N$2, Edges[Edge Weight] &lt;= Misc!$O$2,TRUE), TRUE, FALSE)</f>
        <v>1</v>
      </c>
      <c r="M63" s="63" t="str">
        <f>"{source: """&amp;Edges[[#This Row],[Vertex 1]]&amp;""", target: """&amp;Edges[[#This Row],[Vertex 2]]&amp;""", type: ""licensing""},"</f>
        <v>{source: "http://mashe.hawksey.info/2011/07/social-media-and-metrics-what-ive-got-and-how-i-use-it/", target: "http://ukwebfocus.wordpress.com/2011/07/07/plans-for-metrics-and-social-web-services-workshop", type: "licensing"},</v>
      </c>
      <c r="N63">
        <v>1</v>
      </c>
    </row>
    <row r="64" spans="1:14" ht="30" x14ac:dyDescent="0.25">
      <c r="A64" t="s">
        <v>176</v>
      </c>
      <c r="B64" t="s">
        <v>259</v>
      </c>
      <c r="C64" s="53"/>
      <c r="D64" s="54"/>
      <c r="E64" s="66"/>
      <c r="F64" s="55"/>
      <c r="G64" s="53"/>
      <c r="H64" s="57"/>
      <c r="I64" s="56"/>
      <c r="J64" s="56"/>
      <c r="K64" s="70">
        <v>64</v>
      </c>
      <c r="L64" s="70" t="b">
        <f xml:space="preserve"> IF(AND(Edges[Edge Weight] &gt;= Misc!$N$2, Edges[Edge Weight] &lt;= Misc!$O$2,TRUE), TRUE, FALSE)</f>
        <v>1</v>
      </c>
      <c r="M64" s="63" t="str">
        <f>"{source: """&amp;Edges[[#This Row],[Vertex 1]]&amp;""", target: """&amp;Edges[[#This Row],[Vertex 2]]&amp;""", type: ""licensing""},"</f>
        <v>{source: "http://mashe.hawksey.info/2011/06/friendviz/", target: "http://blog.ouseful.info/?s=hashtag+community", type: "licensing"},</v>
      </c>
      <c r="N64">
        <v>1</v>
      </c>
    </row>
    <row r="65" spans="1:14" ht="60" x14ac:dyDescent="0.25">
      <c r="A65" t="s">
        <v>174</v>
      </c>
      <c r="B65" t="s">
        <v>260</v>
      </c>
      <c r="C65" s="53"/>
      <c r="D65" s="54"/>
      <c r="E65" s="66"/>
      <c r="F65" s="55"/>
      <c r="G65" s="53"/>
      <c r="H65" s="57"/>
      <c r="I65" s="56"/>
      <c r="J65" s="56"/>
      <c r="K65" s="70">
        <v>65</v>
      </c>
      <c r="L65" s="70" t="b">
        <f xml:space="preserve"> IF(AND(Edges[Edge Weight] &gt;= Misc!$N$2, Edges[Edge Weight] &lt;= Misc!$O$2,TRUE), TRUE, FALSE)</f>
        <v>1</v>
      </c>
      <c r="M65" s="63" t="str">
        <f>"{source: """&amp;Edges[[#This Row],[Vertex 1]]&amp;""", target: """&amp;Edges[[#This Row],[Vertex 2]]&amp;""", type: ""licensing""},"</f>
        <v>{source: "http://mashe.hawksey.info/2011/05/my-draft-application-for-alt-learning-technologist-of-the-year-award-2011/", target: "http://blog.ouseful.info/2010/08/11/crowd-sourcing-a-promotion-case/", type: "licensing"},</v>
      </c>
      <c r="N65">
        <v>2</v>
      </c>
    </row>
    <row r="66" spans="1:14" ht="45" x14ac:dyDescent="0.25">
      <c r="A66" t="s">
        <v>261</v>
      </c>
      <c r="B66" t="s">
        <v>172</v>
      </c>
      <c r="C66" s="53"/>
      <c r="D66" s="54"/>
      <c r="E66" s="66"/>
      <c r="F66" s="55"/>
      <c r="G66" s="53"/>
      <c r="H66" s="57"/>
      <c r="I66" s="56"/>
      <c r="J66" s="56"/>
      <c r="K66" s="70">
        <v>66</v>
      </c>
      <c r="L66" s="70" t="b">
        <f xml:space="preserve"> IF(AND(Edges[Edge Weight] &gt;= Misc!$N$2, Edges[Edge Weight] &lt;= Misc!$O$2,TRUE), TRUE, FALSE)</f>
        <v>1</v>
      </c>
      <c r="M66" s="63" t="str">
        <f>"{source: """&amp;Edges[[#This Row],[Vertex 1]]&amp;""", target: """&amp;Edges[[#This Row],[Vertex 2]]&amp;""", type: ""licensing""},"</f>
        <v>{source: "http://mashe.hawksey.info/2011/05/automating-your-inbox-with-google-apps-script/", target: "http://blog.ouseful.info/2011/05/12/visual-ui-editor-for-google-apps-script/", type: "licensing"},</v>
      </c>
      <c r="N66">
        <v>1</v>
      </c>
    </row>
    <row r="67" spans="1:14" ht="45" x14ac:dyDescent="0.25">
      <c r="A67" t="s">
        <v>262</v>
      </c>
      <c r="B67" t="s">
        <v>172</v>
      </c>
      <c r="C67" s="53"/>
      <c r="D67" s="54"/>
      <c r="E67" s="66"/>
      <c r="F67" s="55"/>
      <c r="G67" s="53"/>
      <c r="H67" s="57"/>
      <c r="I67" s="56"/>
      <c r="J67" s="56"/>
      <c r="K67" s="70">
        <v>67</v>
      </c>
      <c r="L67" s="70" t="b">
        <f xml:space="preserve"> IF(AND(Edges[Edge Weight] &gt;= Misc!$N$2, Edges[Edge Weight] &lt;= Misc!$O$2,TRUE), TRUE, FALSE)</f>
        <v>1</v>
      </c>
      <c r="M67" s="63" t="str">
        <f>"{source: """&amp;Edges[[#This Row],[Vertex 1]]&amp;""", target: """&amp;Edges[[#This Row],[Vertex 2]]&amp;""", type: ""licensing""},"</f>
        <v>{source: "http://mashe.hawksey.info/2011/05/app-app-and-away-workshop-handout-open4ed-gas/", target: "http://blog.ouseful.info/2011/05/12/visual-ui-editor-for-google-apps-script/", type: "licensing"},</v>
      </c>
      <c r="N67">
        <v>1</v>
      </c>
    </row>
    <row r="68" spans="1:14" ht="60" x14ac:dyDescent="0.25">
      <c r="A68" t="s">
        <v>263</v>
      </c>
      <c r="B68" t="s">
        <v>264</v>
      </c>
      <c r="C68" s="53"/>
      <c r="D68" s="54"/>
      <c r="E68" s="66"/>
      <c r="F68" s="55"/>
      <c r="G68" s="53"/>
      <c r="H68" s="57"/>
      <c r="I68" s="56"/>
      <c r="J68" s="56"/>
      <c r="K68" s="70">
        <v>68</v>
      </c>
      <c r="L68" s="70" t="b">
        <f xml:space="preserve"> IF(AND(Edges[Edge Weight] &gt;= Misc!$N$2, Edges[Edge Weight] &lt;= Misc!$O$2,TRUE), TRUE, FALSE)</f>
        <v>1</v>
      </c>
      <c r="M68" s="63" t="str">
        <f>"{source: """&amp;Edges[[#This Row],[Vertex 1]]&amp;""", target: """&amp;Edges[[#This Row],[Vertex 2]]&amp;""", type: ""licensing""},"</f>
        <v>{source: "http://mashe.hawksey.info/2011/04/google-generation-and-new-media-new-relationships/", target: "http://blog.ouseful.info/2008/09/12/joining-the-flow-invisible-library-tech-support/", type: "licensing"},</v>
      </c>
      <c r="N68">
        <v>1</v>
      </c>
    </row>
    <row r="69" spans="1:14" ht="45" x14ac:dyDescent="0.25">
      <c r="A69" t="s">
        <v>265</v>
      </c>
      <c r="B69" t="s">
        <v>266</v>
      </c>
      <c r="C69" s="53"/>
      <c r="D69" s="54"/>
      <c r="E69" s="66"/>
      <c r="F69" s="55"/>
      <c r="G69" s="53"/>
      <c r="H69" s="57"/>
      <c r="I69" s="56"/>
      <c r="J69" s="56"/>
      <c r="K69" s="70">
        <v>69</v>
      </c>
      <c r="L69" s="70" t="b">
        <f xml:space="preserve"> IF(AND(Edges[Edge Weight] &gt;= Misc!$N$2, Edges[Edge Weight] &lt;= Misc!$O$2,TRUE), TRUE, FALSE)</f>
        <v>1</v>
      </c>
      <c r="M69" s="63" t="str">
        <f>"{source: """&amp;Edges[[#This Row],[Vertex 1]]&amp;""", target: """&amp;Edges[[#This Row],[Vertex 2]]&amp;""", type: ""licensing""},"</f>
        <v>{source: "http://mashe.hawksey.info/2011/03/what-ive-starred-this-month-march-28-2011/", target: "http://blog.ouseful.info/2011/03/21/esteem-project-custom-course-search-engines/", type: "licensing"},</v>
      </c>
      <c r="N69">
        <v>1</v>
      </c>
    </row>
    <row r="70" spans="1:14" ht="45" x14ac:dyDescent="0.25">
      <c r="A70" t="s">
        <v>265</v>
      </c>
      <c r="B70" t="s">
        <v>264</v>
      </c>
      <c r="C70" s="53"/>
      <c r="D70" s="54"/>
      <c r="E70" s="66"/>
      <c r="F70" s="55"/>
      <c r="G70" s="53"/>
      <c r="H70" s="57"/>
      <c r="I70" s="56"/>
      <c r="J70" s="56"/>
      <c r="K70" s="70">
        <v>70</v>
      </c>
      <c r="L70" s="70" t="b">
        <f xml:space="preserve"> IF(AND(Edges[Edge Weight] &gt;= Misc!$N$2, Edges[Edge Weight] &lt;= Misc!$O$2,TRUE), TRUE, FALSE)</f>
        <v>1</v>
      </c>
      <c r="M70" s="63" t="str">
        <f>"{source: """&amp;Edges[[#This Row],[Vertex 1]]&amp;""", target: """&amp;Edges[[#This Row],[Vertex 2]]&amp;""", type: ""licensing""},"</f>
        <v>{source: "http://mashe.hawksey.info/2011/03/what-ive-starred-this-month-march-28-2011/", target: "http://blog.ouseful.info/2008/09/12/joining-the-flow-invisible-library-tech-support/", type: "licensing"},</v>
      </c>
      <c r="N70">
        <v>1</v>
      </c>
    </row>
    <row r="71" spans="1:14" ht="45" x14ac:dyDescent="0.25">
      <c r="A71" t="s">
        <v>267</v>
      </c>
      <c r="B71" t="s">
        <v>268</v>
      </c>
      <c r="C71" s="53"/>
      <c r="D71" s="54"/>
      <c r="E71" s="66"/>
      <c r="F71" s="55"/>
      <c r="G71" s="53"/>
      <c r="H71" s="57"/>
      <c r="I71" s="56"/>
      <c r="J71" s="56"/>
      <c r="K71" s="70">
        <v>71</v>
      </c>
      <c r="L71" s="70" t="b">
        <f xml:space="preserve"> IF(AND(Edges[Edge Weight] &gt;= Misc!$N$2, Edges[Edge Weight] &lt;= Misc!$O$2,TRUE), TRUE, FALSE)</f>
        <v>1</v>
      </c>
      <c r="M71" s="63" t="str">
        <f>"{source: """&amp;Edges[[#This Row],[Vertex 1]]&amp;""", target: """&amp;Edges[[#This Row],[Vertex 2]]&amp;""", type: ""licensing""},"</f>
        <v>{source: "http://mashe.hawksey.info/2011/02/guug11/", target: "http://blog.ouseful.info/2011/02/16/google-apps-as-a-mashup-environment-slides-from-guug11/", type: "licensing"},</v>
      </c>
      <c r="N71">
        <v>1</v>
      </c>
    </row>
    <row r="72" spans="1:14" ht="60" x14ac:dyDescent="0.25">
      <c r="A72" t="s">
        <v>269</v>
      </c>
      <c r="B72" t="s">
        <v>270</v>
      </c>
      <c r="C72" s="53"/>
      <c r="D72" s="54"/>
      <c r="E72" s="66"/>
      <c r="F72" s="55"/>
      <c r="G72" s="53"/>
      <c r="H72" s="57"/>
      <c r="I72" s="56"/>
      <c r="J72" s="56"/>
      <c r="K72" s="70">
        <v>72</v>
      </c>
      <c r="L72" s="70" t="b">
        <f xml:space="preserve"> IF(AND(Edges[Edge Weight] &gt;= Misc!$N$2, Edges[Edge Weight] &lt;= Misc!$O$2,TRUE), TRUE, FALSE)</f>
        <v>1</v>
      </c>
      <c r="M72" s="63" t="str">
        <f>"{source: """&amp;Edges[[#This Row],[Vertex 1]]&amp;""", target: """&amp;Edges[[#This Row],[Vertex 2]]&amp;""", type: ""licensing""},"</f>
        <v>{source: "http://mashe.hawksey.info/2011/01/learning-and-knowledge-analytics-lak11-week-1/", target: "http://blog.ouseful.info/2011/01/05/identifying-periodic-google-trends-part-1-autocorrelation/", type: "licensing"},</v>
      </c>
      <c r="N72">
        <v>1</v>
      </c>
    </row>
    <row r="73" spans="1:14" ht="45" x14ac:dyDescent="0.25">
      <c r="A73" t="s">
        <v>271</v>
      </c>
      <c r="B73" t="s">
        <v>272</v>
      </c>
      <c r="C73" s="53"/>
      <c r="D73" s="54"/>
      <c r="E73" s="66"/>
      <c r="F73" s="55"/>
      <c r="G73" s="53"/>
      <c r="H73" s="57"/>
      <c r="I73" s="56"/>
      <c r="J73" s="56"/>
      <c r="K73" s="70">
        <v>73</v>
      </c>
      <c r="L73" s="70" t="b">
        <f xml:space="preserve"> IF(AND(Edges[Edge Weight] &gt;= Misc!$N$2, Edges[Edge Weight] &lt;= Misc!$O$2,TRUE), TRUE, FALSE)</f>
        <v>1</v>
      </c>
      <c r="M73" s="63" t="str">
        <f>"{source: """&amp;Edges[[#This Row],[Vertex 1]]&amp;""", target: """&amp;Edges[[#This Row],[Vertex 2]]&amp;""", type: ""licensing""},"</f>
        <v>{source: "http://mashe.hawksey.info/2011/01/contextual-related-referrer/", target: "http://ukwebfocus.wordpress.com/2010/12/15/trends-for-university-web-site-search-engines/", type: "licensing"},</v>
      </c>
      <c r="N73">
        <v>1</v>
      </c>
    </row>
    <row r="74" spans="1:14" ht="60" x14ac:dyDescent="0.25">
      <c r="A74" t="s">
        <v>273</v>
      </c>
      <c r="B74" t="s">
        <v>274</v>
      </c>
      <c r="C74" s="53"/>
      <c r="D74" s="54"/>
      <c r="E74" s="66"/>
      <c r="F74" s="55"/>
      <c r="G74" s="53"/>
      <c r="H74" s="57"/>
      <c r="I74" s="56"/>
      <c r="J74" s="56"/>
      <c r="K74" s="70">
        <v>74</v>
      </c>
      <c r="L74" s="70" t="b">
        <f xml:space="preserve"> IF(AND(Edges[Edge Weight] &gt;= Misc!$N$2, Edges[Edge Weight] &lt;= Misc!$O$2,TRUE), TRUE, FALSE)</f>
        <v>1</v>
      </c>
      <c r="M74" s="63" t="str">
        <f>"{source: """&amp;Edges[[#This Row],[Vertex 1]]&amp;""", target: """&amp;Edges[[#This Row],[Vertex 2]]&amp;""", type: ""licensing""},"</f>
        <v>{source: "http://mashe.hawksey.info/2010/12/making-ripples-in-a-big-pond-optimising-videos-with-an-ititle-twitter-track/", target: "http://blog.ouseful.info/2009/03/08/twitter-powered-subtitles-for-conference-audiovideos-on-youtube/", type: "licensing"},</v>
      </c>
      <c r="N74">
        <v>1</v>
      </c>
    </row>
    <row r="75" spans="1:14" ht="60" x14ac:dyDescent="0.25">
      <c r="A75" t="s">
        <v>273</v>
      </c>
      <c r="B75" t="s">
        <v>275</v>
      </c>
      <c r="C75" s="53"/>
      <c r="D75" s="54"/>
      <c r="E75" s="66"/>
      <c r="F75" s="55"/>
      <c r="G75" s="53"/>
      <c r="H75" s="57"/>
      <c r="I75" s="56"/>
      <c r="J75" s="56"/>
      <c r="K75" s="70">
        <v>75</v>
      </c>
      <c r="L75" s="70" t="b">
        <f xml:space="preserve"> IF(AND(Edges[Edge Weight] &gt;= Misc!$N$2, Edges[Edge Weight] &lt;= Misc!$O$2,TRUE), TRUE, FALSE)</f>
        <v>1</v>
      </c>
      <c r="M75" s="63" t="str">
        <f>"{source: """&amp;Edges[[#This Row],[Vertex 1]]&amp;""", target: """&amp;Edges[[#This Row],[Vertex 2]]&amp;""", type: ""licensing""},"</f>
        <v>{source: "http://mashe.hawksey.info/2010/12/making-ripples-in-a-big-pond-optimising-videos-with-an-ititle-twitter-track/", target: "http://ukwebfocus.wordpress.com/2010/07/23/captioned-videos-of-iwmw-2010-talks/", type: "licensing"},</v>
      </c>
      <c r="N75">
        <v>1</v>
      </c>
    </row>
    <row r="76" spans="1:14" ht="60" x14ac:dyDescent="0.25">
      <c r="A76" t="s">
        <v>276</v>
      </c>
      <c r="B76" t="s">
        <v>194</v>
      </c>
      <c r="C76" s="53"/>
      <c r="D76" s="54"/>
      <c r="E76" s="66"/>
      <c r="F76" s="55"/>
      <c r="G76" s="53"/>
      <c r="H76" s="57"/>
      <c r="I76" s="56"/>
      <c r="J76" s="56"/>
      <c r="K76" s="70">
        <v>76</v>
      </c>
      <c r="L76" s="70" t="b">
        <f xml:space="preserve"> IF(AND(Edges[Edge Weight] &gt;= Misc!$N$2, Edges[Edge Weight] &lt;= Misc!$O$2,TRUE), TRUE, FALSE)</f>
        <v>1</v>
      </c>
      <c r="M76" s="63" t="str">
        <f>"{source: """&amp;Edges[[#This Row],[Vertex 1]]&amp;""", target: """&amp;Edges[[#This Row],[Vertex 2]]&amp;""", type: ""licensing""},"</f>
        <v>{source: "http://mashe.hawksey.info/2010/12/cooking-a-custom-search-engine-for-with-edublog-2010-nominees/", target: "http://blog.ouseful.info/2010/10/22/a-custom-search-engine-for-the-computer-weekly-it-blog-awards-2010-nominees/", type: "licensing"},</v>
      </c>
      <c r="N76">
        <v>1</v>
      </c>
    </row>
    <row r="77" spans="1:14" ht="30" x14ac:dyDescent="0.25">
      <c r="A77" t="s">
        <v>277</v>
      </c>
      <c r="B77" t="s">
        <v>278</v>
      </c>
      <c r="C77" s="53"/>
      <c r="D77" s="54"/>
      <c r="E77" s="66"/>
      <c r="F77" s="55"/>
      <c r="G77" s="53"/>
      <c r="H77" s="57"/>
      <c r="I77" s="56"/>
      <c r="J77" s="56"/>
      <c r="K77" s="70">
        <v>77</v>
      </c>
      <c r="L77" s="70" t="b">
        <f xml:space="preserve"> IF(AND(Edges[Edge Weight] &gt;= Misc!$N$2, Edges[Edge Weight] &lt;= Misc!$O$2,TRUE), TRUE, FALSE)</f>
        <v>1</v>
      </c>
      <c r="M77" s="63" t="str">
        <f>"{source: """&amp;Edges[[#This Row],[Vertex 1]]&amp;""", target: """&amp;Edges[[#This Row],[Vertex 2]]&amp;""", type: ""licensing""},"</f>
        <v>{source: "http://mashe.hawksey.info/2010/11/twitter-list/", target: "http://blog.ouseful.info/tag/gephi/", type: "licensing"},</v>
      </c>
      <c r="N77">
        <v>1</v>
      </c>
    </row>
    <row r="78" spans="1:14" ht="45" x14ac:dyDescent="0.25">
      <c r="A78" t="s">
        <v>277</v>
      </c>
      <c r="B78" t="s">
        <v>251</v>
      </c>
      <c r="C78" s="53"/>
      <c r="D78" s="54"/>
      <c r="E78" s="66"/>
      <c r="F78" s="55"/>
      <c r="G78" s="53"/>
      <c r="H78" s="57"/>
      <c r="I78" s="56"/>
      <c r="J78" s="56"/>
      <c r="K78" s="70">
        <v>78</v>
      </c>
      <c r="L78" s="70" t="b">
        <f xml:space="preserve"> IF(AND(Edges[Edge Weight] &gt;= Misc!$N$2, Edges[Edge Weight] &lt;= Misc!$O$2,TRUE), TRUE, FALSE)</f>
        <v>1</v>
      </c>
      <c r="M78" s="63" t="str">
        <f>"{source: """&amp;Edges[[#This Row],[Vertex 1]]&amp;""", target: """&amp;Edges[[#This Row],[Vertex 2]]&amp;""", type: ""licensing""},"</f>
        <v>{source: "http://mashe.hawksey.info/2010/11/twitter-list/", target: "http://blog.ouseful.info/2010/09/30/my-twitter-community-grabbing-code-newt-py/", type: "licensing"},</v>
      </c>
      <c r="N78">
        <v>1</v>
      </c>
    </row>
    <row r="79" spans="1:14" ht="45" x14ac:dyDescent="0.25">
      <c r="A79" t="s">
        <v>279</v>
      </c>
      <c r="B79" t="s">
        <v>274</v>
      </c>
      <c r="C79" s="53"/>
      <c r="D79" s="54"/>
      <c r="E79" s="66"/>
      <c r="F79" s="55"/>
      <c r="G79" s="53"/>
      <c r="H79" s="57"/>
      <c r="I79" s="56"/>
      <c r="J79" s="56"/>
      <c r="K79" s="70">
        <v>79</v>
      </c>
      <c r="L79" s="70" t="b">
        <f xml:space="preserve"> IF(AND(Edges[Edge Weight] &gt;= Misc!$N$2, Edges[Edge Weight] &lt;= Misc!$O$2,TRUE), TRUE, FALSE)</f>
        <v>1</v>
      </c>
      <c r="M79" s="63" t="str">
        <f>"{source: """&amp;Edges[[#This Row],[Vertex 1]]&amp;""", target: """&amp;Edges[[#This Row],[Vertex 2]]&amp;""", type: ""licensing""},"</f>
        <v>{source: "http://mashe.hawksey.info/2010/11/ititle-altc2010/", target: "http://blog.ouseful.info/2009/03/08/twitter-powered-subtitles-for-conference-audiovideos-on-youtube/", type: "licensing"},</v>
      </c>
      <c r="N79">
        <v>1</v>
      </c>
    </row>
    <row r="80" spans="1:14" ht="45" x14ac:dyDescent="0.25">
      <c r="A80" t="s">
        <v>280</v>
      </c>
      <c r="B80" t="s">
        <v>281</v>
      </c>
      <c r="C80" s="53"/>
      <c r="D80" s="54"/>
      <c r="E80" s="66"/>
      <c r="F80" s="55"/>
      <c r="G80" s="53"/>
      <c r="H80" s="57"/>
      <c r="I80" s="56"/>
      <c r="J80" s="56"/>
      <c r="K80" s="70">
        <v>80</v>
      </c>
      <c r="L80" s="70" t="b">
        <f xml:space="preserve"> IF(AND(Edges[Edge Weight] &gt;= Misc!$N$2, Edges[Edge Weight] &lt;= Misc!$O$2,TRUE), TRUE, FALSE)</f>
        <v>1</v>
      </c>
      <c r="M80" s="63" t="str">
        <f>"{source: """&amp;Edges[[#This Row],[Vertex 1]]&amp;""", target: """&amp;Edges[[#This Row],[Vertex 2]]&amp;""", type: ""licensing""},"</f>
        <v>{source: "http://mashe.hawksey.info/2010/10/itunesu-ebooks/", target: "http://ukwebfocus.wordpress.com/2010/10/11/what-are-uk-universities-doing-with-itunesu/", type: "licensing"},</v>
      </c>
      <c r="N80">
        <v>1</v>
      </c>
    </row>
    <row r="81" spans="1:14" ht="45" x14ac:dyDescent="0.25">
      <c r="A81" t="s">
        <v>280</v>
      </c>
      <c r="B81" t="s">
        <v>282</v>
      </c>
      <c r="C81" s="53"/>
      <c r="D81" s="54"/>
      <c r="E81" s="66"/>
      <c r="F81" s="55"/>
      <c r="G81" s="53"/>
      <c r="H81" s="57"/>
      <c r="I81" s="56"/>
      <c r="J81" s="56"/>
      <c r="K81" s="70">
        <v>81</v>
      </c>
      <c r="L81" s="70" t="b">
        <f xml:space="preserve"> IF(AND(Edges[Edge Weight] &gt;= Misc!$N$2, Edges[Edge Weight] &lt;= Misc!$O$2,TRUE), TRUE, FALSE)</f>
        <v>1</v>
      </c>
      <c r="M81" s="63" t="str">
        <f>"{source: """&amp;Edges[[#This Row],[Vertex 1]]&amp;""", target: """&amp;Edges[[#This Row],[Vertex 2]]&amp;""", type: ""licensing""},"</f>
        <v>{source: "http://mashe.hawksey.info/2010/10/itunesu-ebooks/", target: "http://ukwebfocus.wordpress.com/2010/10/25/itunes-u-an-institutional-perspective/", type: "licensing"},</v>
      </c>
      <c r="N81">
        <v>1</v>
      </c>
    </row>
    <row r="82" spans="1:14" ht="60" x14ac:dyDescent="0.25">
      <c r="A82" t="s">
        <v>283</v>
      </c>
      <c r="B82" t="s">
        <v>284</v>
      </c>
      <c r="C82" s="53"/>
      <c r="D82" s="54"/>
      <c r="E82" s="66"/>
      <c r="F82" s="55"/>
      <c r="G82" s="53"/>
      <c r="H82" s="57"/>
      <c r="I82" s="56"/>
      <c r="J82" s="56"/>
      <c r="K82" s="70">
        <v>82</v>
      </c>
      <c r="L82" s="70" t="b">
        <f xml:space="preserve"> IF(AND(Edges[Edge Weight] &gt;= Misc!$N$2, Edges[Edge Weight] &lt;= Misc!$O$2,TRUE), TRUE, FALSE)</f>
        <v>1</v>
      </c>
      <c r="M82" s="63" t="str">
        <f>"{source: """&amp;Edges[[#This Row],[Vertex 1]]&amp;""", target: """&amp;Edges[[#This Row],[Vertex 2]]&amp;""", type: ""licensing""},"</f>
        <v>{source: "http://mashe.hawksey.info/2010/09/what-ive-starred-this-week-september-7-2010/", target: "http://ukwebfocus.wordpress.com/2010/08/31/university-2-0-the-extended-university-conference/", type: "licensing"},</v>
      </c>
      <c r="N82">
        <v>1</v>
      </c>
    </row>
    <row r="83" spans="1:14" ht="45" x14ac:dyDescent="0.25">
      <c r="A83" t="s">
        <v>285</v>
      </c>
      <c r="B83" t="s">
        <v>286</v>
      </c>
      <c r="C83" s="53"/>
      <c r="D83" s="54"/>
      <c r="E83" s="66"/>
      <c r="F83" s="55"/>
      <c r="G83" s="53"/>
      <c r="H83" s="57"/>
      <c r="I83" s="56"/>
      <c r="J83" s="56"/>
      <c r="K83" s="70">
        <v>83</v>
      </c>
      <c r="L83" s="70" t="b">
        <f xml:space="preserve"> IF(AND(Edges[Edge Weight] &gt;= Misc!$N$2, Edges[Edge Weight] &lt;= Misc!$O$2,TRUE), TRUE, FALSE)</f>
        <v>1</v>
      </c>
      <c r="M83" s="63" t="str">
        <f>"{source: """&amp;Edges[[#This Row],[Vertex 1]]&amp;""", target: """&amp;Edges[[#This Row],[Vertex 2]]&amp;""", type: ""licensing""},"</f>
        <v>{source: "http://mashe.hawksey.info/2010/09/instant-cse/", target: "http://blog.ouseful.info/2010/09/08/deriving-a-persistent-edtech-context-from-the-altc2010-twitter-backchannel/", type: "licensing"},</v>
      </c>
      <c r="N83">
        <v>1</v>
      </c>
    </row>
    <row r="84" spans="1:14" ht="45" x14ac:dyDescent="0.25">
      <c r="A84" t="s">
        <v>287</v>
      </c>
      <c r="B84" t="s">
        <v>286</v>
      </c>
      <c r="C84" s="53"/>
      <c r="D84" s="54"/>
      <c r="E84" s="66"/>
      <c r="F84" s="55"/>
      <c r="G84" s="53"/>
      <c r="H84" s="57"/>
      <c r="I84" s="56"/>
      <c r="J84" s="56"/>
      <c r="K84" s="70">
        <v>84</v>
      </c>
      <c r="L84" s="70" t="b">
        <f xml:space="preserve"> IF(AND(Edges[Edge Weight] &gt;= Misc!$N$2, Edges[Edge Weight] &lt;= Misc!$O$2,TRUE), TRUE, FALSE)</f>
        <v>1</v>
      </c>
      <c r="M84" s="63" t="str">
        <f>"{source: """&amp;Edges[[#This Row],[Vertex 1]]&amp;""", target: """&amp;Edges[[#This Row],[Vertex 2]]&amp;""", type: ""licensing""},"</f>
        <v>{source: "http://mashe.hawksey.info/2010/09/google-custom-instant/", target: "http://blog.ouseful.info/2010/09/08/deriving-a-persistent-edtech-context-from-the-altc2010-twitter-backchannel/", type: "licensing"},</v>
      </c>
      <c r="N84">
        <v>1</v>
      </c>
    </row>
    <row r="85" spans="1:14" ht="60" x14ac:dyDescent="0.25">
      <c r="A85" t="s">
        <v>288</v>
      </c>
      <c r="B85" t="s">
        <v>289</v>
      </c>
      <c r="C85" s="53"/>
      <c r="D85" s="54"/>
      <c r="E85" s="66"/>
      <c r="F85" s="55"/>
      <c r="G85" s="53"/>
      <c r="H85" s="57"/>
      <c r="I85" s="56"/>
      <c r="J85" s="56"/>
      <c r="K85" s="70">
        <v>85</v>
      </c>
      <c r="L85" s="70" t="b">
        <f xml:space="preserve"> IF(AND(Edges[Edge Weight] &gt;= Misc!$N$2, Edges[Edge Weight] &lt;= Misc!$O$2,TRUE), TRUE, FALSE)</f>
        <v>1</v>
      </c>
      <c r="M85" s="63" t="str">
        <f>"{source: """&amp;Edges[[#This Row],[Vertex 1]]&amp;""", target: """&amp;Edges[[#This Row],[Vertex 2]]&amp;""", type: ""licensing""},"</f>
        <v>{source: "http://mashe.hawksey.info/2010/08/what-ive-starred-this-week-august-31-2010/", target: "http://ukwebfocus.wordpress.com/2010/08/25/best-uk-university-web-sites/", type: "licensing"},</v>
      </c>
      <c r="N85">
        <v>1</v>
      </c>
    </row>
    <row r="86" spans="1:14" ht="60" x14ac:dyDescent="0.25">
      <c r="A86" t="s">
        <v>290</v>
      </c>
      <c r="B86" t="s">
        <v>291</v>
      </c>
      <c r="C86" s="53"/>
      <c r="D86" s="54"/>
      <c r="E86" s="66"/>
      <c r="F86" s="55"/>
      <c r="G86" s="53"/>
      <c r="H86" s="57"/>
      <c r="I86" s="56"/>
      <c r="J86" s="56"/>
      <c r="K86" s="70">
        <v>86</v>
      </c>
      <c r="L86" s="70" t="b">
        <f xml:space="preserve"> IF(AND(Edges[Edge Weight] &gt;= Misc!$N$2, Edges[Edge Weight] &lt;= Misc!$O$2,TRUE), TRUE, FALSE)</f>
        <v>1</v>
      </c>
      <c r="M86" s="63" t="str">
        <f>"{source: """&amp;Edges[[#This Row],[Vertex 1]]&amp;""", target: """&amp;Edges[[#This Row],[Vertex 2]]&amp;""", type: ""licensing""},"</f>
        <v>{source: "http://mashe.hawksey.info/2010/08/reliving-alt-c-2009-keynotes-with-preserved-tweets/", target: "http://ukwebfocus.wordpress.com/2009/09/14/use-of-twitter-at-the-altc-2009-conference/", type: "licensing"},</v>
      </c>
      <c r="N86">
        <v>1</v>
      </c>
    </row>
    <row r="87" spans="1:14" ht="60" x14ac:dyDescent="0.25">
      <c r="A87" t="s">
        <v>292</v>
      </c>
      <c r="B87" t="s">
        <v>260</v>
      </c>
      <c r="C87" s="53"/>
      <c r="D87" s="54"/>
      <c r="E87" s="66"/>
      <c r="F87" s="55"/>
      <c r="G87" s="53"/>
      <c r="H87" s="57"/>
      <c r="I87" s="56"/>
      <c r="J87" s="56"/>
      <c r="K87" s="70">
        <v>87</v>
      </c>
      <c r="L87" s="70" t="b">
        <f xml:space="preserve"> IF(AND(Edges[Edge Weight] &gt;= Misc!$N$2, Edges[Edge Weight] &lt;= Misc!$O$2,TRUE), TRUE, FALSE)</f>
        <v>1</v>
      </c>
      <c r="M87" s="63" t="str">
        <f>"{source: """&amp;Edges[[#This Row],[Vertex 1]]&amp;""", target: """&amp;Edges[[#This Row],[Vertex 2]]&amp;""", type: ""licensing""},"</f>
        <v>{source: "http://mashe.hawksey.info/2010/08/material-to-support-tony-hirsts-psychemedias-promotion/", target: "http://blog.ouseful.info/2010/08/11/crowd-sourcing-a-promotion-case/", type: "licensing"},</v>
      </c>
      <c r="N87">
        <v>1</v>
      </c>
    </row>
    <row r="88" spans="1:14" ht="60" x14ac:dyDescent="0.25">
      <c r="A88" t="s">
        <v>292</v>
      </c>
      <c r="B88" t="s">
        <v>293</v>
      </c>
      <c r="C88" s="53"/>
      <c r="D88" s="54"/>
      <c r="E88" s="66"/>
      <c r="F88" s="55"/>
      <c r="G88" s="53"/>
      <c r="H88" s="57"/>
      <c r="I88" s="56"/>
      <c r="J88" s="56"/>
      <c r="K88" s="70">
        <v>88</v>
      </c>
      <c r="L88" s="70" t="b">
        <f xml:space="preserve"> IF(AND(Edges[Edge Weight] &gt;= Misc!$N$2, Edges[Edge Weight] &lt;= Misc!$O$2,TRUE), TRUE, FALSE)</f>
        <v>1</v>
      </c>
      <c r="M88" s="63" t="str">
        <f>"{source: """&amp;Edges[[#This Row],[Vertex 1]]&amp;""", target: """&amp;Edges[[#This Row],[Vertex 2]]&amp;""", type: ""licensing""},"</f>
        <v>{source: "http://mashe.hawksey.info/2010/08/material-to-support-tony-hirsts-psychemedias-promotion/", target: "http://ouseful.wordpress.com/2009/08/11/whos-tweeting-our-hashtag/", type: "licensing"},</v>
      </c>
      <c r="N88">
        <v>1</v>
      </c>
    </row>
    <row r="89" spans="1:14" ht="60" x14ac:dyDescent="0.25">
      <c r="A89" t="s">
        <v>292</v>
      </c>
      <c r="B89" t="s">
        <v>294</v>
      </c>
      <c r="C89" s="53"/>
      <c r="D89" s="54"/>
      <c r="E89" s="66"/>
      <c r="F89" s="55"/>
      <c r="G89" s="53"/>
      <c r="H89" s="57"/>
      <c r="I89" s="56"/>
      <c r="J89" s="56"/>
      <c r="K89" s="70">
        <v>89</v>
      </c>
      <c r="L89" s="70" t="b">
        <f xml:space="preserve"> IF(AND(Edges[Edge Weight] &gt;= Misc!$N$2, Edges[Edge Weight] &lt;= Misc!$O$2,TRUE), TRUE, FALSE)</f>
        <v>1</v>
      </c>
      <c r="M89" s="63" t="str">
        <f>"{source: """&amp;Edges[[#This Row],[Vertex 1]]&amp;""", target: """&amp;Edges[[#This Row],[Vertex 2]]&amp;""", type: ""licensing""},"</f>
        <v>{source: "http://mashe.hawksey.info/2010/08/material-to-support-tony-hirsts-psychemedias-promotion/", target: "http://blog.ouseful.info/2010/03/07/maintaining-a-google-calendar-from-a-goole-spreadsheet-reprise/", type: "licensing"},</v>
      </c>
      <c r="N89">
        <v>1</v>
      </c>
    </row>
    <row r="90" spans="1:14" ht="60" x14ac:dyDescent="0.25">
      <c r="A90" t="s">
        <v>292</v>
      </c>
      <c r="B90" t="s">
        <v>274</v>
      </c>
      <c r="C90" s="53"/>
      <c r="D90" s="54"/>
      <c r="E90" s="66"/>
      <c r="F90" s="55"/>
      <c r="G90" s="53"/>
      <c r="H90" s="57"/>
      <c r="I90" s="56"/>
      <c r="J90" s="56"/>
      <c r="K90" s="70">
        <v>90</v>
      </c>
      <c r="L90" s="70" t="b">
        <f xml:space="preserve"> IF(AND(Edges[Edge Weight] &gt;= Misc!$N$2, Edges[Edge Weight] &lt;= Misc!$O$2,TRUE), TRUE, FALSE)</f>
        <v>1</v>
      </c>
      <c r="M90" s="63" t="str">
        <f>"{source: """&amp;Edges[[#This Row],[Vertex 1]]&amp;""", target: """&amp;Edges[[#This Row],[Vertex 2]]&amp;""", type: ""licensing""},"</f>
        <v>{source: "http://mashe.hawksey.info/2010/08/material-to-support-tony-hirsts-psychemedias-promotion/", target: "http://blog.ouseful.info/2009/03/08/twitter-powered-subtitles-for-conference-audiovideos-on-youtube/", type: "licensing"},</v>
      </c>
      <c r="N90">
        <v>1</v>
      </c>
    </row>
    <row r="91" spans="1:14" ht="45" x14ac:dyDescent="0.25">
      <c r="A91" t="s">
        <v>295</v>
      </c>
      <c r="B91" t="s">
        <v>275</v>
      </c>
      <c r="C91" s="53"/>
      <c r="D91" s="54"/>
      <c r="E91" s="66"/>
      <c r="F91" s="55"/>
      <c r="G91" s="53"/>
      <c r="H91" s="57"/>
      <c r="I91" s="56"/>
      <c r="J91" s="56"/>
      <c r="K91" s="70">
        <v>91</v>
      </c>
      <c r="L91" s="70" t="b">
        <f xml:space="preserve"> IF(AND(Edges[Edge Weight] &gt;= Misc!$N$2, Edges[Edge Weight] &lt;= Misc!$O$2,TRUE), TRUE, FALSE)</f>
        <v>1</v>
      </c>
      <c r="M91" s="63" t="str">
        <f>"{source: """&amp;Edges[[#This Row],[Vertex 1]]&amp;""", target: """&amp;Edges[[#This Row],[Vertex 2]]&amp;""", type: ""licensing""},"</f>
        <v>{source: "http://mashe.hawksey.info/2010/08/give-it-a-rest-ititleutitle-linking/", target: "http://ukwebfocus.wordpress.com/2010/07/23/captioned-videos-of-iwmw-2010-talks/", type: "licensing"},</v>
      </c>
      <c r="N91">
        <v>1</v>
      </c>
    </row>
    <row r="92" spans="1:14" ht="45" x14ac:dyDescent="0.25">
      <c r="A92" t="s">
        <v>295</v>
      </c>
      <c r="B92" t="s">
        <v>296</v>
      </c>
      <c r="C92" s="53"/>
      <c r="D92" s="54"/>
      <c r="E92" s="66"/>
      <c r="F92" s="55"/>
      <c r="G92" s="53"/>
      <c r="H92" s="57"/>
      <c r="I92" s="56"/>
      <c r="J92" s="56"/>
      <c r="K92" s="70">
        <v>92</v>
      </c>
      <c r="L92" s="70" t="b">
        <f xml:space="preserve"> IF(AND(Edges[Edge Weight] &gt;= Misc!$N$2, Edges[Edge Weight] &lt;= Misc!$O$2,TRUE), TRUE, FALSE)</f>
        <v>1</v>
      </c>
      <c r="M92" s="63" t="str">
        <f>"{source: """&amp;Edges[[#This Row],[Vertex 1]]&amp;""", target: """&amp;Edges[[#This Row],[Vertex 2]]&amp;""", type: ""licensing""},"</f>
        <v>{source: "http://mashe.hawksey.info/2010/08/give-it-a-rest-ititleutitle-linking/", target: "http://ukwebfocus.wordpress.com/2010/07/28/twitter-captioned-videos-gets-even-better/", type: "licensing"},</v>
      </c>
      <c r="N92">
        <v>1</v>
      </c>
    </row>
    <row r="93" spans="1:14" ht="60" x14ac:dyDescent="0.25">
      <c r="A93" t="s">
        <v>297</v>
      </c>
      <c r="B93" t="s">
        <v>275</v>
      </c>
      <c r="C93" s="53"/>
      <c r="D93" s="54"/>
      <c r="E93" s="66"/>
      <c r="F93" s="55"/>
      <c r="G93" s="53"/>
      <c r="H93" s="57"/>
      <c r="I93" s="56"/>
      <c r="J93" s="56"/>
      <c r="K93" s="70">
        <v>93</v>
      </c>
      <c r="L93" s="70" t="b">
        <f xml:space="preserve"> IF(AND(Edges[Edge Weight] &gt;= Misc!$N$2, Edges[Edge Weight] &lt;= Misc!$O$2,TRUE), TRUE, FALSE)</f>
        <v>1</v>
      </c>
      <c r="M93" s="63" t="str">
        <f>"{source: """&amp;Edges[[#This Row],[Vertex 1]]&amp;""", target: """&amp;Edges[[#This Row],[Vertex 2]]&amp;""", type: ""licensing""},"</f>
        <v>{source: "http://mashe.hawksey.info/2010/07/ititle-vimeo-edition-97-perc-coverage/", target: "http://ukwebfocus.wordpress.com/2010/07/23/captioned-videos-of-iwmw-2010-talks/", type: "licensing"},</v>
      </c>
      <c r="N93">
        <v>1</v>
      </c>
    </row>
    <row r="94" spans="1:14" ht="45" x14ac:dyDescent="0.25">
      <c r="A94" t="s">
        <v>297</v>
      </c>
      <c r="B94" t="s">
        <v>296</v>
      </c>
      <c r="C94" s="53"/>
      <c r="D94" s="54"/>
      <c r="E94" s="66"/>
      <c r="F94" s="55"/>
      <c r="G94" s="53"/>
      <c r="H94" s="57"/>
      <c r="I94" s="56"/>
      <c r="J94" s="56"/>
      <c r="K94" s="70">
        <v>94</v>
      </c>
      <c r="L94" s="70" t="b">
        <f xml:space="preserve"> IF(AND(Edges[Edge Weight] &gt;= Misc!$N$2, Edges[Edge Weight] &lt;= Misc!$O$2,TRUE), TRUE, FALSE)</f>
        <v>1</v>
      </c>
      <c r="M94" s="63" t="str">
        <f>"{source: """&amp;Edges[[#This Row],[Vertex 1]]&amp;""", target: """&amp;Edges[[#This Row],[Vertex 2]]&amp;""", type: ""licensing""},"</f>
        <v>{source: "http://mashe.hawksey.info/2010/07/ititle-vimeo-edition-97-perc-coverage/", target: "http://ukwebfocus.wordpress.com/2010/07/28/twitter-captioned-videos-gets-even-better/", type: "licensing"},</v>
      </c>
      <c r="N94">
        <v>1</v>
      </c>
    </row>
    <row r="95" spans="1:14" ht="60" x14ac:dyDescent="0.25">
      <c r="A95" t="s">
        <v>298</v>
      </c>
      <c r="B95" t="s">
        <v>299</v>
      </c>
      <c r="C95" s="53"/>
      <c r="D95" s="54"/>
      <c r="E95" s="66"/>
      <c r="F95" s="55"/>
      <c r="G95" s="53"/>
      <c r="H95" s="57"/>
      <c r="I95" s="56"/>
      <c r="J95" s="56"/>
      <c r="K95" s="70">
        <v>95</v>
      </c>
      <c r="L95" s="70" t="b">
        <f xml:space="preserve"> IF(AND(Edges[Edge Weight] &gt;= Misc!$N$2, Edges[Edge Weight] &lt;= Misc!$O$2,TRUE), TRUE, FALSE)</f>
        <v>1</v>
      </c>
      <c r="M95" s="63" t="str">
        <f>"{source: """&amp;Edges[[#This Row],[Vertex 1]]&amp;""", target: """&amp;Edges[[#This Row],[Vertex 2]]&amp;""", type: ""licensing""},"</f>
        <v>{source: "http://mashe.hawksey.info/2010/06/using-google-spreadsheet-to-automatically-monitor-twitter/", target: "http://blog.ouseful.info/2010/06/09/onformsubmit-raising-web-scale-events-in-google-spreadsheets/", type: "licensing"},</v>
      </c>
      <c r="N95">
        <v>1</v>
      </c>
    </row>
    <row r="96" spans="1:14" ht="60" x14ac:dyDescent="0.25">
      <c r="A96" t="s">
        <v>298</v>
      </c>
      <c r="B96" t="s">
        <v>300</v>
      </c>
      <c r="C96" s="53"/>
      <c r="D96" s="54"/>
      <c r="E96" s="66"/>
      <c r="F96" s="55"/>
      <c r="G96" s="53"/>
      <c r="H96" s="57"/>
      <c r="I96" s="56"/>
      <c r="J96" s="56"/>
      <c r="K96" s="70">
        <v>96</v>
      </c>
      <c r="L96" s="70" t="b">
        <f xml:space="preserve"> IF(AND(Edges[Edge Weight] &gt;= Misc!$N$2, Edges[Edge Weight] &lt;= Misc!$O$2,TRUE), TRUE, FALSE)</f>
        <v>1</v>
      </c>
      <c r="M96" s="63" t="str">
        <f>"{source: """&amp;Edges[[#This Row],[Vertex 1]]&amp;""", target: """&amp;Edges[[#This Row],[Vertex 2]]&amp;""", type: ""licensing""},"</f>
        <v>{source: "http://mashe.hawksey.info/2010/06/using-google-spreadsheet-to-automatically-monitor-twitter/", target: "http://blog.ouseful.info/2009/09/09/personal-twitter-networks-in-hashtag-communities/", type: "licensing"},</v>
      </c>
      <c r="N96">
        <v>1</v>
      </c>
    </row>
    <row r="97" spans="1:14" ht="60" x14ac:dyDescent="0.25">
      <c r="A97" t="s">
        <v>301</v>
      </c>
      <c r="B97" t="s">
        <v>209</v>
      </c>
      <c r="C97" s="53"/>
      <c r="D97" s="54"/>
      <c r="E97" s="66"/>
      <c r="F97" s="55"/>
      <c r="G97" s="53"/>
      <c r="H97" s="57"/>
      <c r="I97" s="56"/>
      <c r="J97" s="56"/>
      <c r="K97" s="70">
        <v>97</v>
      </c>
      <c r="L97" s="70" t="b">
        <f xml:space="preserve"> IF(AND(Edges[Edge Weight] &gt;= Misc!$N$2, Edges[Edge Weight] &lt;= Misc!$O$2,TRUE), TRUE, FALSE)</f>
        <v>1</v>
      </c>
      <c r="M97" s="63" t="str">
        <f>"{source: """&amp;Edges[[#This Row],[Vertex 1]]&amp;""", target: """&amp;Edges[[#This Row],[Vertex 2]]&amp;""", type: ""licensing""},"</f>
        <v>{source: "http://mashe.hawksey.info/2010/06/convergence-youtube-meets-twitter-in-timeline-commenting-of-youtube-videos-using-twitter-utitle/", target: "http://blog.ouseful.info/2010/05/26/bbc-iplayer-gets-a-new-beta-release-plus-some-thoughts-on-my-changing-tv-habits/", type: "licensing"},</v>
      </c>
      <c r="N97">
        <v>1</v>
      </c>
    </row>
    <row r="98" spans="1:14" ht="45" x14ac:dyDescent="0.25">
      <c r="A98" t="s">
        <v>302</v>
      </c>
      <c r="B98" t="s">
        <v>303</v>
      </c>
      <c r="C98" s="53"/>
      <c r="D98" s="54"/>
      <c r="E98" s="66"/>
      <c r="F98" s="55"/>
      <c r="G98" s="53"/>
      <c r="H98" s="57"/>
      <c r="I98" s="56"/>
      <c r="J98" s="56"/>
      <c r="K98" s="70">
        <v>98</v>
      </c>
      <c r="L98" s="70" t="b">
        <f xml:space="preserve"> IF(AND(Edges[Edge Weight] &gt;= Misc!$N$2, Edges[Edge Weight] &lt;= Misc!$O$2,TRUE), TRUE, FALSE)</f>
        <v>1</v>
      </c>
      <c r="M98" s="63" t="str">
        <f>"{source: """&amp;Edges[[#This Row],[Vertex 1]]&amp;""", target: """&amp;Edges[[#This Row],[Vertex 2]]&amp;""", type: ""licensing""},"</f>
        <v>{source: "http://mashe.hawksey.info/2010/05/what-ive-starred-this-week-may-25-2010/", target: "http://blog.ouseful.info/2010/05/20/imaginings-around-infoskills-for-digital-librarians/", type: "licensing"},</v>
      </c>
      <c r="N98">
        <v>1</v>
      </c>
    </row>
    <row r="99" spans="1:14" ht="60" x14ac:dyDescent="0.25">
      <c r="A99" t="s">
        <v>304</v>
      </c>
      <c r="B99" t="s">
        <v>305</v>
      </c>
      <c r="C99" s="53"/>
      <c r="D99" s="54"/>
      <c r="E99" s="66"/>
      <c r="F99" s="55"/>
      <c r="G99" s="53"/>
      <c r="H99" s="57"/>
      <c r="I99" s="56"/>
      <c r="J99" s="56"/>
      <c r="K99" s="70">
        <v>99</v>
      </c>
      <c r="L99" s="70" t="b">
        <f xml:space="preserve"> IF(AND(Edges[Edge Weight] &gt;= Misc!$N$2, Edges[Edge Weight] &lt;= Misc!$O$2,TRUE), TRUE, FALSE)</f>
        <v>1</v>
      </c>
      <c r="M99" s="63" t="str">
        <f>"{source: """&amp;Edges[[#This Row],[Vertex 1]]&amp;""", target: """&amp;Edges[[#This Row],[Vertex 2]]&amp;""", type: ""licensing""},"</f>
        <v>{source: "http://mashe.hawksey.info/2010/04/what-ive-starred-this-week-april-27-2010/", target: "http://ukwebfocus.wordpress.com/2010/04/21/jiscmail-facelift-and-enhanced-support-for-rss/", type: "licensing"},</v>
      </c>
      <c r="N99">
        <v>1</v>
      </c>
    </row>
    <row r="100" spans="1:14" ht="60" x14ac:dyDescent="0.25">
      <c r="A100" t="s">
        <v>304</v>
      </c>
      <c r="B100" t="s">
        <v>306</v>
      </c>
      <c r="C100" s="53"/>
      <c r="D100" s="54"/>
      <c r="E100" s="66"/>
      <c r="F100" s="55"/>
      <c r="G100" s="53"/>
      <c r="H100" s="57"/>
      <c r="I100" s="56"/>
      <c r="J100" s="56"/>
      <c r="K100" s="70">
        <v>100</v>
      </c>
      <c r="L100" s="70" t="b">
        <f xml:space="preserve"> IF(AND(Edges[Edge Weight] &gt;= Misc!$N$2, Edges[Edge Weight] &lt;= Misc!$O$2,TRUE), TRUE, FALSE)</f>
        <v>1</v>
      </c>
      <c r="M100" s="63" t="str">
        <f>"{source: """&amp;Edges[[#This Row],[Vertex 1]]&amp;""", target: """&amp;Edges[[#This Row],[Vertex 2]]&amp;""", type: ""licensing""},"</f>
        <v>{source: "http://mashe.hawksey.info/2010/04/what-ive-starred-this-week-april-27-2010/", target: "http://ukwebfocus.wordpress.com/2010/04/20/development-to-twapper-keeper/", type: "licensing"},</v>
      </c>
      <c r="N100">
        <v>1</v>
      </c>
    </row>
    <row r="101" spans="1:14" ht="60" x14ac:dyDescent="0.25">
      <c r="A101" t="s">
        <v>307</v>
      </c>
      <c r="B101" t="s">
        <v>308</v>
      </c>
      <c r="C101" s="53"/>
      <c r="D101" s="54"/>
      <c r="E101" s="66"/>
      <c r="F101" s="55"/>
      <c r="G101" s="53"/>
      <c r="H101" s="57"/>
      <c r="I101" s="56"/>
      <c r="J101" s="56"/>
      <c r="K101" s="70">
        <v>101</v>
      </c>
      <c r="L101" s="70" t="b">
        <f xml:space="preserve"> IF(AND(Edges[Edge Weight] &gt;= Misc!$N$2, Edges[Edge Weight] &lt;= Misc!$O$2,TRUE), TRUE, FALSE)</f>
        <v>1</v>
      </c>
      <c r="M101" s="63" t="str">
        <f>"{source: """&amp;Edges[[#This Row],[Vertex 1]]&amp;""", target: """&amp;Edges[[#This Row],[Vertex 2]]&amp;""", type: ""licensing""},"</f>
        <v>{source: "http://mashe.hawksey.info/2010/04/twitter-subtitles-on-vimeo-using-html5/", target: "http://ouseful.wordpress.com/2010/02/17/twitter-powered-subtitles-for-bbc-iplayer-content-co-the-mashe-blog/", type: "licensing"},</v>
      </c>
      <c r="N101">
        <v>1</v>
      </c>
    </row>
    <row r="102" spans="1:14" ht="60" x14ac:dyDescent="0.25">
      <c r="A102" t="s">
        <v>307</v>
      </c>
      <c r="B102" t="s">
        <v>309</v>
      </c>
      <c r="C102" s="53"/>
      <c r="D102" s="54"/>
      <c r="E102" s="66"/>
      <c r="F102" s="55"/>
      <c r="G102" s="53"/>
      <c r="H102" s="57"/>
      <c r="I102" s="56"/>
      <c r="J102" s="56"/>
      <c r="K102" s="70">
        <v>102</v>
      </c>
      <c r="L102" s="70" t="b">
        <f xml:space="preserve"> IF(AND(Edges[Edge Weight] &gt;= Misc!$N$2, Edges[Edge Weight] &lt;= Misc!$O$2,TRUE), TRUE, FALSE)</f>
        <v>1</v>
      </c>
      <c r="M102" s="63" t="str">
        <f>"{source: """&amp;Edges[[#This Row],[Vertex 1]]&amp;""", target: """&amp;Edges[[#This Row],[Vertex 2]]&amp;""", type: ""licensing""},"</f>
        <v>{source: "http://mashe.hawksey.info/2010/04/twitter-subtitles-on-vimeo-using-html5/", target: "http://ukwebfocus.wordpress.com/2010/03/23/issues-in-crowd-sourced-twitter-captioning-of-videos/", type: "licensing"},</v>
      </c>
      <c r="N102">
        <v>1</v>
      </c>
    </row>
    <row r="103" spans="1:14" ht="45" x14ac:dyDescent="0.25">
      <c r="A103" t="s">
        <v>310</v>
      </c>
      <c r="B103" t="s">
        <v>311</v>
      </c>
      <c r="C103" s="53"/>
      <c r="D103" s="54"/>
      <c r="E103" s="66"/>
      <c r="F103" s="55"/>
      <c r="G103" s="53"/>
      <c r="H103" s="57"/>
      <c r="I103" s="56"/>
      <c r="J103" s="56"/>
      <c r="K103" s="70">
        <v>103</v>
      </c>
      <c r="L103" s="70" t="b">
        <f xml:space="preserve"> IF(AND(Edges[Edge Weight] &gt;= Misc!$N$2, Edges[Edge Weight] &lt;= Misc!$O$2,TRUE), TRUE, FALSE)</f>
        <v>1</v>
      </c>
      <c r="M103" s="63" t="str">
        <f>"{source: """&amp;Edges[[#This Row],[Vertex 1]]&amp;""", target: """&amp;Edges[[#This Row],[Vertex 2]]&amp;""", type: ""licensing""},"</f>
        <v>{source: "http://mashe.hawksey.info/2010/04/searching-the-backchannel-with-twitter-subtitles/", target: "http://blog.ouseful.info/?s=twitter+subtitle", type: "licensing"},</v>
      </c>
      <c r="N103">
        <v>1</v>
      </c>
    </row>
    <row r="104" spans="1:14" ht="60" x14ac:dyDescent="0.25">
      <c r="A104" t="s">
        <v>310</v>
      </c>
      <c r="B104" t="s">
        <v>214</v>
      </c>
      <c r="C104" s="53"/>
      <c r="D104" s="54"/>
      <c r="E104" s="66"/>
      <c r="F104" s="55"/>
      <c r="G104" s="53"/>
      <c r="H104" s="57"/>
      <c r="I104" s="56"/>
      <c r="J104" s="56"/>
      <c r="K104" s="70">
        <v>104</v>
      </c>
      <c r="L104" s="70" t="b">
        <f xml:space="preserve"> IF(AND(Edges[Edge Weight] &gt;= Misc!$N$2, Edges[Edge Weight] &lt;= Misc!$O$2,TRUE), TRUE, FALSE)</f>
        <v>1</v>
      </c>
      <c r="M104" s="63" t="str">
        <f>"{source: """&amp;Edges[[#This Row],[Vertex 1]]&amp;""", target: """&amp;Edges[[#This Row],[Vertex 2]]&amp;""", type: ""licensing""},"</f>
        <v>{source: "http://mashe.hawksey.info/2010/04/searching-the-backchannel-with-twitter-subtitles/", target: "http://blog.ouseful.info/2010/04/19/searching-the-backchannel-martin-bean-ou-vc-twitter-captioned-at-jisc10/", type: "licensing"},</v>
      </c>
      <c r="N104">
        <v>1</v>
      </c>
    </row>
    <row r="105" spans="1:14" ht="60" x14ac:dyDescent="0.25">
      <c r="A105" t="s">
        <v>312</v>
      </c>
      <c r="B105" t="s">
        <v>313</v>
      </c>
      <c r="C105" s="53"/>
      <c r="D105" s="54"/>
      <c r="E105" s="66"/>
      <c r="F105" s="55"/>
      <c r="G105" s="53"/>
      <c r="H105" s="57"/>
      <c r="I105" s="56"/>
      <c r="J105" s="56"/>
      <c r="K105" s="70">
        <v>105</v>
      </c>
      <c r="L105" s="70" t="b">
        <f xml:space="preserve"> IF(AND(Edges[Edge Weight] &gt;= Misc!$N$2, Edges[Edge Weight] &lt;= Misc!$O$2,TRUE), TRUE, FALSE)</f>
        <v>1</v>
      </c>
      <c r="M105" s="63" t="str">
        <f>"{source: """&amp;Edges[[#This Row],[Vertex 1]]&amp;""", target: """&amp;Edges[[#This Row],[Vertex 2]]&amp;""", type: ""licensing""},"</f>
        <v>{source: "http://mashe.hawksey.info/2010/04/jisc10-conference-keynotes-with-twitter-subtitles/", target: "http://ukwebfocus.wordpress.com/2010/04/15/privatisation-and-centralisation-themes-at-jisc-10-conference/", type: "licensing"},</v>
      </c>
      <c r="N105">
        <v>1</v>
      </c>
    </row>
    <row r="106" spans="1:14" ht="45" x14ac:dyDescent="0.25">
      <c r="A106" t="s">
        <v>314</v>
      </c>
      <c r="B106" t="s">
        <v>315</v>
      </c>
      <c r="C106" s="53"/>
      <c r="D106" s="54"/>
      <c r="E106" s="66"/>
      <c r="F106" s="55"/>
      <c r="G106" s="53"/>
      <c r="H106" s="57"/>
      <c r="I106" s="56"/>
      <c r="J106" s="56"/>
      <c r="K106" s="70">
        <v>106</v>
      </c>
      <c r="L106" s="70" t="b">
        <f xml:space="preserve"> IF(AND(Edges[Edge Weight] &gt;= Misc!$N$2, Edges[Edge Weight] &lt;= Misc!$O$2,TRUE), TRUE, FALSE)</f>
        <v>1</v>
      </c>
      <c r="M106" s="63" t="str">
        <f>"{source: """&amp;Edges[[#This Row],[Vertex 1]]&amp;""", target: """&amp;Edges[[#This Row],[Vertex 2]]&amp;""", type: ""licensing""},"</f>
        <v>{source: "http://mashe.hawksey.info/2010/04/convert-time-stamped-data-to-timed-text-xml-subtitle-format-using-google-spreadsheet-script/", target: "http://blog.ouseful.info/tag/f1data/", type: "licensing"},</v>
      </c>
      <c r="N106">
        <v>1</v>
      </c>
    </row>
    <row r="107" spans="1:14" ht="60" x14ac:dyDescent="0.25">
      <c r="A107" t="s">
        <v>316</v>
      </c>
      <c r="B107" t="s">
        <v>317</v>
      </c>
      <c r="C107" s="53"/>
      <c r="D107" s="54"/>
      <c r="E107" s="66"/>
      <c r="F107" s="55"/>
      <c r="G107" s="53"/>
      <c r="H107" s="57"/>
      <c r="I107" s="56"/>
      <c r="J107" s="56"/>
      <c r="K107" s="70">
        <v>107</v>
      </c>
      <c r="L107" s="70" t="b">
        <f xml:space="preserve"> IF(AND(Edges[Edge Weight] &gt;= Misc!$N$2, Edges[Edge Weight] &lt;= Misc!$O$2,TRUE), TRUE, FALSE)</f>
        <v>1</v>
      </c>
      <c r="M107" s="63" t="str">
        <f>"{source: """&amp;Edges[[#This Row],[Vertex 1]]&amp;""", target: """&amp;Edges[[#This Row],[Vertex 2]]&amp;""", type: ""licensing""},"</f>
        <v>{source: "http://mashe.hawksey.info/2010/03/using-google-apps-script-for-a-event-booking-system/", target: "http://ouseful.wordpress.com/2010/03/07/maintaining-a-google-calendar-from-a-goole-spreadsheet-reprise/", type: "licensing"},</v>
      </c>
      <c r="N107">
        <v>1</v>
      </c>
    </row>
    <row r="108" spans="1:14" ht="30" x14ac:dyDescent="0.25">
      <c r="A108" t="s">
        <v>318</v>
      </c>
      <c r="B108" t="s">
        <v>319</v>
      </c>
      <c r="C108" s="53"/>
      <c r="D108" s="54"/>
      <c r="E108" s="66"/>
      <c r="F108" s="55"/>
      <c r="G108" s="53"/>
      <c r="H108" s="57"/>
      <c r="I108" s="56"/>
      <c r="J108" s="56"/>
      <c r="K108" s="70">
        <v>108</v>
      </c>
      <c r="L108" s="70" t="b">
        <f xml:space="preserve"> IF(AND(Edges[Edge Weight] &gt;= Misc!$N$2, Edges[Edge Weight] &lt;= Misc!$O$2,TRUE), TRUE, FALSE)</f>
        <v>1</v>
      </c>
      <c r="M108" s="63" t="str">
        <f>"{source: """&amp;Edges[[#This Row],[Vertex 1]]&amp;""", target: """&amp;Edges[[#This Row],[Vertex 2]]&amp;""", type: ""licensing""},"</f>
        <v>{source: "http://mashe.hawksey.info/2010/03/rsc-mp3-he-update-feb-2010/", target: "http://ouseful.wordpress.com/", type: "licensing"},</v>
      </c>
      <c r="N108">
        <v>1</v>
      </c>
    </row>
    <row r="109" spans="1:14" ht="60" x14ac:dyDescent="0.25">
      <c r="A109" t="s">
        <v>320</v>
      </c>
      <c r="B109" t="s">
        <v>308</v>
      </c>
      <c r="C109" s="53"/>
      <c r="D109" s="54"/>
      <c r="E109" s="66"/>
      <c r="F109" s="55"/>
      <c r="G109" s="53"/>
      <c r="H109" s="57"/>
      <c r="I109" s="56"/>
      <c r="J109" s="56"/>
      <c r="K109" s="70">
        <v>109</v>
      </c>
      <c r="L109" s="70" t="b">
        <f xml:space="preserve"> IF(AND(Edges[Edge Weight] &gt;= Misc!$N$2, Edges[Edge Weight] &lt;= Misc!$O$2,TRUE), TRUE, FALSE)</f>
        <v>1</v>
      </c>
      <c r="M109" s="63" t="str">
        <f>"{source: """&amp;Edges[[#This Row],[Vertex 1]]&amp;""", target: """&amp;Edges[[#This Row],[Vertex 2]]&amp;""", type: ""licensing""},"</f>
        <v>{source: "http://mashe.hawksey.info/2010/03/jisc-rsc-mashed-the-bbc-iplayer/", target: "http://ouseful.wordpress.com/2010/02/17/twitter-powered-subtitles-for-bbc-iplayer-content-co-the-mashe-blog/", type: "licensing"},</v>
      </c>
      <c r="N109">
        <v>1</v>
      </c>
    </row>
    <row r="110" spans="1:14" ht="60" x14ac:dyDescent="0.25">
      <c r="A110" t="s">
        <v>321</v>
      </c>
      <c r="B110" t="s">
        <v>322</v>
      </c>
      <c r="C110" s="53"/>
      <c r="D110" s="54"/>
      <c r="E110" s="66"/>
      <c r="F110" s="55"/>
      <c r="G110" s="53"/>
      <c r="H110" s="57"/>
      <c r="I110" s="56"/>
      <c r="J110" s="56"/>
      <c r="K110" s="70">
        <v>110</v>
      </c>
      <c r="L110" s="70" t="b">
        <f xml:space="preserve"> IF(AND(Edges[Edge Weight] &gt;= Misc!$N$2, Edges[Edge Weight] &lt;= Misc!$O$2,TRUE), TRUE, FALSE)</f>
        <v>1</v>
      </c>
      <c r="M110" s="63" t="str">
        <f>"{source: """&amp;Edges[[#This Row],[Vertex 1]]&amp;""", target: """&amp;Edges[[#This Row],[Vertex 2]]&amp;""", type: ""licensing""},"</f>
        <v>{source: "http://mashe.hawksey.info/2010/03/gordon-browns-building-britains-digital-future-announcement-with-twitter-subtitles/", target: "http://ukwebfocus.wordpress.com/2010/03/22/the-building-britains-digital-future-announcement/", type: "licensing"},</v>
      </c>
      <c r="N110">
        <v>1</v>
      </c>
    </row>
    <row r="111" spans="1:14" ht="60" x14ac:dyDescent="0.25">
      <c r="A111" t="s">
        <v>321</v>
      </c>
      <c r="B111" t="s">
        <v>309</v>
      </c>
      <c r="C111" s="53"/>
      <c r="D111" s="54"/>
      <c r="E111" s="66"/>
      <c r="F111" s="55"/>
      <c r="G111" s="53"/>
      <c r="H111" s="57"/>
      <c r="I111" s="56"/>
      <c r="J111" s="56"/>
      <c r="K111" s="70">
        <v>111</v>
      </c>
      <c r="L111" s="70" t="b">
        <f xml:space="preserve"> IF(AND(Edges[Edge Weight] &gt;= Misc!$N$2, Edges[Edge Weight] &lt;= Misc!$O$2,TRUE), TRUE, FALSE)</f>
        <v>1</v>
      </c>
      <c r="M111" s="63" t="str">
        <f>"{source: """&amp;Edges[[#This Row],[Vertex 1]]&amp;""", target: """&amp;Edges[[#This Row],[Vertex 2]]&amp;""", type: ""licensing""},"</f>
        <v>{source: "http://mashe.hawksey.info/2010/03/gordon-browns-building-britains-digital-future-announcement-with-twitter-subtitles/", target: "http://ukwebfocus.wordpress.com/2010/03/23/issues-in-crowd-sourced-twitter-captioning-of-videos/", type: "licensing"},</v>
      </c>
      <c r="N111">
        <v>1</v>
      </c>
    </row>
    <row r="112" spans="1:14" ht="45" x14ac:dyDescent="0.25">
      <c r="A112" t="s">
        <v>323</v>
      </c>
      <c r="B112" t="s">
        <v>324</v>
      </c>
      <c r="C112" s="53"/>
      <c r="D112" s="54"/>
      <c r="E112" s="66"/>
      <c r="F112" s="55"/>
      <c r="G112" s="53"/>
      <c r="H112" s="57"/>
      <c r="I112" s="56"/>
      <c r="J112" s="56"/>
      <c r="K112" s="70">
        <v>112</v>
      </c>
      <c r="L112" s="70" t="b">
        <f xml:space="preserve"> IF(AND(Edges[Edge Weight] &gt;= Misc!$N$2, Edges[Edge Weight] &lt;= Misc!$O$2,TRUE), TRUE, FALSE)</f>
        <v>1</v>
      </c>
      <c r="M112" s="63" t="str">
        <f>"{source: """&amp;Edges[[#This Row],[Vertex 1]]&amp;""", target: """&amp;Edges[[#This Row],[Vertex 2]]&amp;""", type: ""licensing""},"</f>
        <v>{source: "http://mashe.hawksey.info/2010/03/google-apps-spreadsheet-2-calendar-site/", target: "http://ouseful.wordpress.com/category/google-apps/", type: "licensing"},</v>
      </c>
      <c r="N112">
        <v>1</v>
      </c>
    </row>
    <row r="113" spans="1:14" ht="60" x14ac:dyDescent="0.25">
      <c r="A113" t="s">
        <v>323</v>
      </c>
      <c r="B113" t="s">
        <v>325</v>
      </c>
      <c r="C113" s="53"/>
      <c r="D113" s="54"/>
      <c r="E113" s="66"/>
      <c r="F113" s="55"/>
      <c r="G113" s="53"/>
      <c r="H113" s="57"/>
      <c r="I113" s="56"/>
      <c r="J113" s="56"/>
      <c r="K113" s="70">
        <v>113</v>
      </c>
      <c r="L113" s="70" t="b">
        <f xml:space="preserve"> IF(AND(Edges[Edge Weight] &gt;= Misc!$N$2, Edges[Edge Weight] &lt;= Misc!$O$2,TRUE), TRUE, FALSE)</f>
        <v>1</v>
      </c>
      <c r="M113" s="63" t="str">
        <f>"{source: """&amp;Edges[[#This Row],[Vertex 1]]&amp;""", target: """&amp;Edges[[#This Row],[Vertex 2]]&amp;""", type: ""licensing""},"</f>
        <v>{source: "http://mashe.hawksey.info/2010/03/google-apps-spreadsheet-2-calendar-site/", target: "http://ouseful.wordpress.com/2010/03/04/maintaining-google-calendars-from-a-google-spreadsheet/", type: "licensing"},</v>
      </c>
      <c r="N113">
        <v>1</v>
      </c>
    </row>
    <row r="114" spans="1:14" ht="60" x14ac:dyDescent="0.25">
      <c r="A114" t="s">
        <v>323</v>
      </c>
      <c r="B114" t="s">
        <v>317</v>
      </c>
      <c r="C114" s="53"/>
      <c r="D114" s="54"/>
      <c r="E114" s="66"/>
      <c r="F114" s="55"/>
      <c r="G114" s="53"/>
      <c r="H114" s="57"/>
      <c r="I114" s="56"/>
      <c r="J114" s="56"/>
      <c r="K114" s="70">
        <v>114</v>
      </c>
      <c r="L114" s="70" t="b">
        <f xml:space="preserve"> IF(AND(Edges[Edge Weight] &gt;= Misc!$N$2, Edges[Edge Weight] &lt;= Misc!$O$2,TRUE), TRUE, FALSE)</f>
        <v>1</v>
      </c>
      <c r="M114" s="63" t="str">
        <f>"{source: """&amp;Edges[[#This Row],[Vertex 1]]&amp;""", target: """&amp;Edges[[#This Row],[Vertex 2]]&amp;""", type: ""licensing""},"</f>
        <v>{source: "http://mashe.hawksey.info/2010/03/google-apps-spreadsheet-2-calendar-site/", target: "http://ouseful.wordpress.com/2010/03/07/maintaining-a-google-calendar-from-a-goole-spreadsheet-reprise/", type: "licensing"},</v>
      </c>
      <c r="N114">
        <v>1</v>
      </c>
    </row>
    <row r="115" spans="1:14" ht="60" x14ac:dyDescent="0.25">
      <c r="A115" t="s">
        <v>326</v>
      </c>
      <c r="B115" t="s">
        <v>327</v>
      </c>
      <c r="C115" s="53"/>
      <c r="D115" s="54"/>
      <c r="E115" s="66"/>
      <c r="F115" s="55"/>
      <c r="G115" s="53"/>
      <c r="H115" s="57"/>
      <c r="I115" s="56"/>
      <c r="J115" s="56"/>
      <c r="K115" s="70">
        <v>115</v>
      </c>
      <c r="L115" s="70" t="b">
        <f xml:space="preserve"> IF(AND(Edges[Edge Weight] &gt;= Misc!$N$2, Edges[Edge Weight] &lt;= Misc!$O$2,TRUE), TRUE, FALSE)</f>
        <v>1</v>
      </c>
      <c r="M115" s="63" t="str">
        <f>"{source: """&amp;Edges[[#This Row],[Vertex 1]]&amp;""", target: """&amp;Edges[[#This Row],[Vertex 2]]&amp;""", type: ""licensing""},"</f>
        <v>{source: "http://mashe.hawksey.info/2010/02/what-ive-starred-this-week-february-23-2010/", target: "http://ouseful.wordpress.com/2010/02/22/scheduling-content-round-the-edges-supporting-oubbc-co_productions/", type: "licensing"},</v>
      </c>
      <c r="N115">
        <v>1</v>
      </c>
    </row>
    <row r="116" spans="1:14" ht="60" x14ac:dyDescent="0.25">
      <c r="A116" t="s">
        <v>328</v>
      </c>
      <c r="B116" t="s">
        <v>329</v>
      </c>
      <c r="C116" s="53"/>
      <c r="D116" s="54"/>
      <c r="E116" s="66"/>
      <c r="F116" s="55"/>
      <c r="G116" s="53"/>
      <c r="H116" s="57"/>
      <c r="I116" s="56"/>
      <c r="J116" s="56"/>
      <c r="K116" s="70">
        <v>116</v>
      </c>
      <c r="L116" s="70" t="b">
        <f xml:space="preserve"> IF(AND(Edges[Edge Weight] &gt;= Misc!$N$2, Edges[Edge Weight] &lt;= Misc!$O$2,TRUE), TRUE, FALSE)</f>
        <v>1</v>
      </c>
      <c r="M116" s="63" t="str">
        <f>"{source: """&amp;Edges[[#This Row],[Vertex 1]]&amp;""", target: """&amp;Edges[[#This Row],[Vertex 2]]&amp;""", type: ""licensing""},"</f>
        <v>{source: "http://mashe.hawksey.info/2010/02/what-ive-starred-this-week-february-2-2010/", target: "http://ukwebfocus.wordpress.com/2010/01/26/use-of-web-2-0-in-australian-universities/", type: "licensing"},</v>
      </c>
      <c r="N116">
        <v>1</v>
      </c>
    </row>
    <row r="117" spans="1:14" ht="75" x14ac:dyDescent="0.25">
      <c r="A117" t="s">
        <v>330</v>
      </c>
      <c r="B117" t="s">
        <v>331</v>
      </c>
      <c r="C117" s="53"/>
      <c r="D117" s="54"/>
      <c r="E117" s="66"/>
      <c r="F117" s="55"/>
      <c r="G117" s="53"/>
      <c r="H117" s="57"/>
      <c r="I117" s="56"/>
      <c r="J117" s="56"/>
      <c r="K117" s="70">
        <v>117</v>
      </c>
      <c r="L117" s="70" t="b">
        <f xml:space="preserve"> IF(AND(Edges[Edge Weight] &gt;= Misc!$N$2, Edges[Edge Weight] &lt;= Misc!$O$2,TRUE), TRUE, FALSE)</f>
        <v>1</v>
      </c>
      <c r="M117" s="63" t="str">
        <f>"{source: """&amp;Edges[[#This Row],[Vertex 1]]&amp;""", target: """&amp;Edges[[#This Row],[Vertex 2]]&amp;""", type: ""licensing""},"</f>
        <v>{source: "http://mashe.hawksey.info/2010/02/what-ive-starred-this-week-february-16-2010/", target: "http://ukwebfocus.wordpress.com/2010/02/09/investigation-into-challenges-application-and-benefits-of-social-media-in-uk-heis/", type: "licensing"},</v>
      </c>
      <c r="N117">
        <v>1</v>
      </c>
    </row>
    <row r="118" spans="1:14" ht="45" x14ac:dyDescent="0.25">
      <c r="A118" t="s">
        <v>332</v>
      </c>
      <c r="B118" t="s">
        <v>327</v>
      </c>
      <c r="C118" s="53"/>
      <c r="D118" s="54"/>
      <c r="E118" s="66"/>
      <c r="F118" s="55"/>
      <c r="G118" s="53"/>
      <c r="H118" s="57"/>
      <c r="I118" s="56"/>
      <c r="J118" s="56"/>
      <c r="K118" s="70">
        <v>118</v>
      </c>
      <c r="L118" s="70" t="b">
        <f xml:space="preserve"> IF(AND(Edges[Edge Weight] &gt;= Misc!$N$2, Edges[Edge Weight] &lt;= Misc!$O$2,TRUE), TRUE, FALSE)</f>
        <v>1</v>
      </c>
      <c r="M118" s="63" t="str">
        <f>"{source: """&amp;Edges[[#This Row],[Vertex 1]]&amp;""", target: """&amp;Edges[[#This Row],[Vertex 2]]&amp;""", type: ""licensing""},"</f>
        <v>{source: "http://mashe.hawksey.info/2010/02/twitter-powered-subtitles/", target: "http://ouseful.wordpress.com/2010/02/22/scheduling-content-round-the-edges-supporting-oubbc-co_productions/", type: "licensing"},</v>
      </c>
      <c r="N118">
        <v>1</v>
      </c>
    </row>
    <row r="119" spans="1:14" ht="60" x14ac:dyDescent="0.25">
      <c r="A119" t="s">
        <v>332</v>
      </c>
      <c r="B119" t="s">
        <v>333</v>
      </c>
      <c r="C119" s="53"/>
      <c r="D119" s="54"/>
      <c r="E119" s="66"/>
      <c r="F119" s="55"/>
      <c r="G119" s="53"/>
      <c r="H119" s="57"/>
      <c r="I119" s="56"/>
      <c r="J119" s="56"/>
      <c r="K119" s="70">
        <v>119</v>
      </c>
      <c r="L119" s="70" t="b">
        <f xml:space="preserve"> IF(AND(Edges[Edge Weight] &gt;= Misc!$N$2, Edges[Edge Weight] &lt;= Misc!$O$2,TRUE), TRUE, FALSE)</f>
        <v>1</v>
      </c>
      <c r="M119" s="63" t="str">
        <f>"{source: """&amp;Edges[[#This Row],[Vertex 1]]&amp;""", target: """&amp;Edges[[#This Row],[Vertex 2]]&amp;""", type: ""licensing""},"</f>
        <v>{source: "http://mashe.hawksey.info/2010/02/twitter-powered-subtitles/", target: "http://ouseful.wordpress.com/2009/09/02/delicious-tv-personally-programmed-social-television-channels-on-boxee-preview/", type: "licensing"},</v>
      </c>
      <c r="N119">
        <v>1</v>
      </c>
    </row>
    <row r="120" spans="1:14" ht="45" x14ac:dyDescent="0.25">
      <c r="A120" t="s">
        <v>334</v>
      </c>
      <c r="B120" t="s">
        <v>335</v>
      </c>
      <c r="C120" s="53"/>
      <c r="D120" s="54"/>
      <c r="E120" s="66"/>
      <c r="F120" s="55"/>
      <c r="G120" s="53"/>
      <c r="H120" s="57"/>
      <c r="I120" s="56"/>
      <c r="J120" s="56"/>
      <c r="K120" s="70">
        <v>120</v>
      </c>
      <c r="L120" s="70" t="b">
        <f xml:space="preserve"> IF(AND(Edges[Edge Weight] &gt;= Misc!$N$2, Edges[Edge Weight] &lt;= Misc!$O$2,TRUE), TRUE, FALSE)</f>
        <v>1</v>
      </c>
      <c r="M120" s="63" t="str">
        <f>"{source: """&amp;Edges[[#This Row],[Vertex 1]]&amp;""", target: """&amp;Edges[[#This Row],[Vertex 2]]&amp;""", type: ""licensing""},"</f>
        <v>{source: "http://mashe.hawksey.info/2010/02/twitter-powered-subtitles-for-bbc-iplayer/", target: "http://ouseful.wordpress.com/2009/03/17/easier-twitter-powered-subtitles-for-youtube-movies/", type: "licensing"},</v>
      </c>
      <c r="N120">
        <v>1</v>
      </c>
    </row>
    <row r="121" spans="1:14" ht="60" x14ac:dyDescent="0.25">
      <c r="A121" t="s">
        <v>336</v>
      </c>
      <c r="B121" t="s">
        <v>337</v>
      </c>
      <c r="C121" s="53"/>
      <c r="D121" s="54"/>
      <c r="E121" s="66"/>
      <c r="F121" s="55"/>
      <c r="G121" s="53"/>
      <c r="H121" s="57"/>
      <c r="I121" s="56"/>
      <c r="J121" s="56"/>
      <c r="K121" s="70">
        <v>121</v>
      </c>
      <c r="L121" s="70" t="b">
        <f xml:space="preserve"> IF(AND(Edges[Edge Weight] &gt;= Misc!$N$2, Edges[Edge Weight] &lt;= Misc!$O$2,TRUE), TRUE, FALSE)</f>
        <v>1</v>
      </c>
      <c r="M121" s="63" t="str">
        <f>"{source: """&amp;Edges[[#This Row],[Vertex 1]]&amp;""", target: """&amp;Edges[[#This Row],[Vertex 2]]&amp;""", type: ""licensing""},"</f>
        <v>{source: "http://mashe.hawksey.info/2010/01/what-ive-starred-this-week-january-26-2010/", target: "http://ukwebfocus.wordpress.com/2010/01/25/stride-e-learning-handbook/", type: "licensing"},</v>
      </c>
      <c r="N121">
        <v>1</v>
      </c>
    </row>
    <row r="122" spans="1:14" ht="60" x14ac:dyDescent="0.25">
      <c r="A122" t="s">
        <v>338</v>
      </c>
      <c r="B122" t="s">
        <v>339</v>
      </c>
      <c r="C122" s="53"/>
      <c r="D122" s="54"/>
      <c r="E122" s="66"/>
      <c r="F122" s="55"/>
      <c r="G122" s="53"/>
      <c r="H122" s="57"/>
      <c r="I122" s="56"/>
      <c r="J122" s="56"/>
      <c r="K122" s="70">
        <v>122</v>
      </c>
      <c r="L122" s="70" t="b">
        <f xml:space="preserve"> IF(AND(Edges[Edge Weight] &gt;= Misc!$N$2, Edges[Edge Weight] &lt;= Misc!$O$2,TRUE), TRUE, FALSE)</f>
        <v>1</v>
      </c>
      <c r="M122" s="63" t="str">
        <f>"{source: """&amp;Edges[[#This Row],[Vertex 1]]&amp;""", target: """&amp;Edges[[#This Row],[Vertex 2]]&amp;""", type: ""licensing""},"</f>
        <v>{source: "http://mashe.hawksey.info/2010/01/what-ive-starred-this-week-january-19-2010/", target: "http://ukwebfocus.wordpress.com/2010/01/16/time-for-a-blog-revival/", type: "licensing"},</v>
      </c>
      <c r="N122">
        <v>1</v>
      </c>
    </row>
    <row r="123" spans="1:14" ht="60" x14ac:dyDescent="0.25">
      <c r="A123" t="s">
        <v>338</v>
      </c>
      <c r="B123" t="s">
        <v>340</v>
      </c>
      <c r="C123" s="53"/>
      <c r="D123" s="54"/>
      <c r="E123" s="66"/>
      <c r="F123" s="55"/>
      <c r="G123" s="53"/>
      <c r="H123" s="57"/>
      <c r="I123" s="56"/>
      <c r="J123" s="56"/>
      <c r="K123" s="70">
        <v>123</v>
      </c>
      <c r="L123" s="70" t="b">
        <f xml:space="preserve"> IF(AND(Edges[Edge Weight] &gt;= Misc!$N$2, Edges[Edge Weight] &lt;= Misc!$O$2,TRUE), TRUE, FALSE)</f>
        <v>1</v>
      </c>
      <c r="M123" s="63" t="str">
        <f>"{source: """&amp;Edges[[#This Row],[Vertex 1]]&amp;""", target: """&amp;Edges[[#This Row],[Vertex 2]]&amp;""", type: ""licensing""},"</f>
        <v>{source: "http://mashe.hawksey.info/2010/01/what-ive-starred-this-week-january-19-2010/", target: "http://ukwebfocus.wordpress.com/2010/01/14/reflections-on-future-of-interoperability-standards-meeting/", type: "licensing"},</v>
      </c>
      <c r="N123">
        <v>1</v>
      </c>
    </row>
    <row r="124" spans="1:14" ht="60" x14ac:dyDescent="0.25">
      <c r="A124" t="s">
        <v>341</v>
      </c>
      <c r="B124" t="s">
        <v>342</v>
      </c>
      <c r="C124" s="53"/>
      <c r="D124" s="54"/>
      <c r="E124" s="66"/>
      <c r="F124" s="55"/>
      <c r="G124" s="53"/>
      <c r="H124" s="57"/>
      <c r="I124" s="56"/>
      <c r="J124" s="56"/>
      <c r="K124" s="70">
        <v>124</v>
      </c>
      <c r="L124" s="70" t="b">
        <f xml:space="preserve"> IF(AND(Edges[Edge Weight] &gt;= Misc!$N$2, Edges[Edge Weight] &lt;= Misc!$O$2,TRUE), TRUE, FALSE)</f>
        <v>1</v>
      </c>
      <c r="M124" s="63" t="str">
        <f>"{source: """&amp;Edges[[#This Row],[Vertex 1]]&amp;""", target: """&amp;Edges[[#This Row],[Vertex 2]]&amp;""", type: ""licensing""},"</f>
        <v>{source: "http://mashe.hawksey.info/2009/12/what-ive-starred-this-week-december-15-2009/", target: "http://ouseful.wordpress.com/2009/12/10/keeping-your-facebook-updates-private/", type: "licensing"},</v>
      </c>
      <c r="N124">
        <v>1</v>
      </c>
    </row>
    <row r="125" spans="1:14" ht="60" x14ac:dyDescent="0.25">
      <c r="A125" t="s">
        <v>343</v>
      </c>
      <c r="B125" t="s">
        <v>344</v>
      </c>
      <c r="C125" s="53"/>
      <c r="D125" s="54"/>
      <c r="E125" s="66"/>
      <c r="F125" s="55"/>
      <c r="G125" s="53"/>
      <c r="H125" s="57"/>
      <c r="I125" s="56"/>
      <c r="J125" s="56"/>
      <c r="K125" s="70">
        <v>125</v>
      </c>
      <c r="L125" s="70" t="b">
        <f xml:space="preserve"> IF(AND(Edges[Edge Weight] &gt;= Misc!$N$2, Edges[Edge Weight] &lt;= Misc!$O$2,TRUE), TRUE, FALSE)</f>
        <v>1</v>
      </c>
      <c r="M125" s="63" t="str">
        <f>"{source: """&amp;Edges[[#This Row],[Vertex 1]]&amp;""", target: """&amp;Edges[[#This Row],[Vertex 2]]&amp;""", type: ""licensing""},"</f>
        <v>{source: "http://mashe.hawksey.info/2009/12/what-ive-starred-this-week-december-1-2009/", target: "http://ukwebfocus.wordpress.com/2009/11/30/i-want-to-use-twitter-for-my-conference/", type: "licensing"},</v>
      </c>
      <c r="N125">
        <v>1</v>
      </c>
    </row>
    <row r="126" spans="1:14" ht="45" x14ac:dyDescent="0.25">
      <c r="A126" t="s">
        <v>345</v>
      </c>
      <c r="B126" t="s">
        <v>293</v>
      </c>
      <c r="C126" s="53"/>
      <c r="D126" s="54"/>
      <c r="E126" s="66"/>
      <c r="F126" s="55"/>
      <c r="G126" s="53"/>
      <c r="H126" s="57"/>
      <c r="I126" s="56"/>
      <c r="J126" s="56"/>
      <c r="K126" s="70">
        <v>126</v>
      </c>
      <c r="L126" s="70" t="b">
        <f xml:space="preserve"> IF(AND(Edges[Edge Weight] &gt;= Misc!$N$2, Edges[Edge Weight] &lt;= Misc!$O$2,TRUE), TRUE, FALSE)</f>
        <v>1</v>
      </c>
      <c r="M126" s="63" t="str">
        <f>"{source: """&amp;Edges[[#This Row],[Vertex 1]]&amp;""", target: """&amp;Edges[[#This Row],[Vertex 2]]&amp;""", type: ""licensing""},"</f>
        <v>{source: "http://mashe.hawksey.info/2009/08/twevs-the-build/", target: "http://ouseful.wordpress.com/2009/08/11/whos-tweeting-our-hashtag/", type: "licensing"},</v>
      </c>
      <c r="N126">
        <v>1</v>
      </c>
    </row>
    <row r="127" spans="1:14" ht="45" x14ac:dyDescent="0.25">
      <c r="A127" t="s">
        <v>345</v>
      </c>
      <c r="B127" t="s">
        <v>346</v>
      </c>
      <c r="C127" s="53"/>
      <c r="D127" s="54"/>
      <c r="E127" s="66"/>
      <c r="F127" s="55"/>
      <c r="G127" s="53"/>
      <c r="H127" s="57"/>
      <c r="I127" s="56"/>
      <c r="J127" s="56"/>
      <c r="K127" s="70">
        <v>127</v>
      </c>
      <c r="L127" s="70" t="b">
        <f xml:space="preserve"> IF(AND(Edges[Edge Weight] &gt;= Misc!$N$2, Edges[Edge Weight] &lt;= Misc!$O$2,TRUE), TRUE, FALSE)</f>
        <v>1</v>
      </c>
      <c r="M127" s="63" t="str">
        <f>"{source: """&amp;Edges[[#This Row],[Vertex 1]]&amp;""", target: """&amp;Edges[[#This Row],[Vertex 2]]&amp;""", type: ""licensing""},"</f>
        <v>{source: "http://mashe.hawksey.info/2009/08/twevs-the-build/", target: "http://ouseful.wordpress.com/2009/03/12/creating-google-charts-from-csv-data-inside-a-yahoo-pipe/", type: "licensing"},</v>
      </c>
      <c r="N127">
        <v>1</v>
      </c>
    </row>
    <row r="128" spans="1:14" ht="60" x14ac:dyDescent="0.25">
      <c r="A128" t="s">
        <v>347</v>
      </c>
      <c r="B128" t="s">
        <v>348</v>
      </c>
      <c r="C128" s="53"/>
      <c r="D128" s="54"/>
      <c r="E128" s="66"/>
      <c r="F128" s="55"/>
      <c r="G128" s="53"/>
      <c r="H128" s="57"/>
      <c r="I128" s="56"/>
      <c r="J128" s="56"/>
      <c r="K128" s="70">
        <v>128</v>
      </c>
      <c r="L128" s="70" t="b">
        <f xml:space="preserve"> IF(AND(Edges[Edge Weight] &gt;= Misc!$N$2, Edges[Edge Weight] &lt;= Misc!$O$2,TRUE), TRUE, FALSE)</f>
        <v>1</v>
      </c>
      <c r="M128" s="63" t="str">
        <f>"{source: """&amp;Edges[[#This Row],[Vertex 1]]&amp;""", target: """&amp;Edges[[#This Row],[Vertex 2]]&amp;""", type: ""licensing""},"</f>
        <v>{source: "http://mashe.hawksey.info/2009/08/paper-identifying-middlewares-for-mashup-personal-learning-environments/", target: "http://ukwebfocus.wordpress.com/2009/07/31/a-world-where-no-one-visits-our-web-sites/", type: "licensing"},</v>
      </c>
      <c r="N128">
        <v>1</v>
      </c>
    </row>
    <row r="129" spans="1:14" ht="60" x14ac:dyDescent="0.25">
      <c r="A129" t="s">
        <v>349</v>
      </c>
      <c r="B129" t="s">
        <v>350</v>
      </c>
      <c r="C129" s="53"/>
      <c r="D129" s="54"/>
      <c r="E129" s="66"/>
      <c r="F129" s="55"/>
      <c r="G129" s="53"/>
      <c r="H129" s="57"/>
      <c r="I129" s="56"/>
      <c r="J129" s="56"/>
      <c r="K129" s="70">
        <v>129</v>
      </c>
      <c r="L129" s="70" t="b">
        <f xml:space="preserve"> IF(AND(Edges[Edge Weight] &gt;= Misc!$N$2, Edges[Edge Weight] &lt;= Misc!$O$2,TRUE), TRUE, FALSE)</f>
        <v>1</v>
      </c>
      <c r="M129" s="63" t="str">
        <f>"{source: """&amp;Edges[[#This Row],[Vertex 1]]&amp;""", target: """&amp;Edges[[#This Row],[Vertex 2]]&amp;""", type: ""licensing""},"</f>
        <v>{source: "http://mashe.hawksey.info/2009/06/what-ive-starred-this-week-june-30-2009/", target: "http://ukwebfocus.wordpress.com/2009/06/23/launch-of-the-edgeless-university-a-new-demos-report/", type: "licensing"},</v>
      </c>
      <c r="N129">
        <v>1</v>
      </c>
    </row>
    <row r="130" spans="1:14" ht="60" x14ac:dyDescent="0.25">
      <c r="A130" t="s">
        <v>351</v>
      </c>
      <c r="B130" t="s">
        <v>352</v>
      </c>
      <c r="C130" s="53"/>
      <c r="D130" s="54"/>
      <c r="E130" s="66"/>
      <c r="F130" s="55"/>
      <c r="G130" s="53"/>
      <c r="H130" s="57"/>
      <c r="I130" s="56"/>
      <c r="J130" s="56"/>
      <c r="K130" s="70">
        <v>130</v>
      </c>
      <c r="L130" s="70" t="b">
        <f xml:space="preserve"> IF(AND(Edges[Edge Weight] &gt;= Misc!$N$2, Edges[Edge Weight] &lt;= Misc!$O$2,TRUE), TRUE, FALSE)</f>
        <v>1</v>
      </c>
      <c r="M130" s="63" t="str">
        <f>"{source: """&amp;Edges[[#This Row],[Vertex 1]]&amp;""", target: """&amp;Edges[[#This Row],[Vertex 2]]&amp;""", type: ""licensing""},"</f>
        <v>{source: "http://mashe.hawksey.info/2009/06/what-ive-starred-this-week-june-2-2009/", target: "http://ukwebfocus.wordpress.com/2009/06/01/google-wave-html-5-and-browser-policies/", type: "licensing"},</v>
      </c>
      <c r="N130">
        <v>1</v>
      </c>
    </row>
    <row r="131" spans="1:14" ht="60" x14ac:dyDescent="0.25">
      <c r="A131" t="s">
        <v>351</v>
      </c>
      <c r="B131" t="s">
        <v>353</v>
      </c>
      <c r="C131" s="53"/>
      <c r="D131" s="54"/>
      <c r="E131" s="66"/>
      <c r="F131" s="55"/>
      <c r="G131" s="53"/>
      <c r="H131" s="57"/>
      <c r="I131" s="56"/>
      <c r="J131" s="56"/>
      <c r="K131" s="70">
        <v>131</v>
      </c>
      <c r="L131" s="70" t="b">
        <f xml:space="preserve"> IF(AND(Edges[Edge Weight] &gt;= Misc!$N$2, Edges[Edge Weight] &lt;= Misc!$O$2,TRUE), TRUE, FALSE)</f>
        <v>1</v>
      </c>
      <c r="M131" s="63" t="str">
        <f>"{source: """&amp;Edges[[#This Row],[Vertex 1]]&amp;""", target: """&amp;Edges[[#This Row],[Vertex 2]]&amp;""", type: ""licensing""},"</f>
        <v>{source: "http://mashe.hawksey.info/2009/06/what-ive-starred-this-week-june-2-2009/", target: "http://ukwebfocus.wordpress.com/2009/05/26/reflections-on-use-of-twitter-at-the-cilip-cymru09-conference/", type: "licensing"},</v>
      </c>
      <c r="N131">
        <v>1</v>
      </c>
    </row>
    <row r="132" spans="1:14" ht="60" x14ac:dyDescent="0.25">
      <c r="A132" t="s">
        <v>354</v>
      </c>
      <c r="B132" t="s">
        <v>355</v>
      </c>
      <c r="C132" s="53"/>
      <c r="D132" s="54"/>
      <c r="E132" s="66"/>
      <c r="F132" s="55"/>
      <c r="G132" s="53"/>
      <c r="H132" s="57"/>
      <c r="I132" s="56"/>
      <c r="J132" s="56"/>
      <c r="K132" s="70">
        <v>132</v>
      </c>
      <c r="L132" s="70" t="b">
        <f xml:space="preserve"> IF(AND(Edges[Edge Weight] &gt;= Misc!$N$2, Edges[Edge Weight] &lt;= Misc!$O$2,TRUE), TRUE, FALSE)</f>
        <v>1</v>
      </c>
      <c r="M132" s="63" t="str">
        <f>"{source: """&amp;Edges[[#This Row],[Vertex 1]]&amp;""", target: """&amp;Edges[[#This Row],[Vertex 2]]&amp;""", type: ""licensing""},"</f>
        <v>{source: "http://mashe.hawksey.info/2009/05/what-ive-starred-this-week-may-19-2009/", target: "http://ukwebfocus.wordpress.com/2009/05/12/higher-education-in-a-web-2-0-world-report-published/", type: "licensing"},</v>
      </c>
      <c r="N132">
        <v>1</v>
      </c>
    </row>
    <row r="133" spans="1:14" ht="30" x14ac:dyDescent="0.25">
      <c r="A133" t="s">
        <v>356</v>
      </c>
      <c r="B133" t="s">
        <v>319</v>
      </c>
      <c r="C133" s="53"/>
      <c r="D133" s="54"/>
      <c r="E133" s="66"/>
      <c r="F133" s="55"/>
      <c r="G133" s="53"/>
      <c r="H133" s="57"/>
      <c r="I133" s="56"/>
      <c r="J133" s="56"/>
      <c r="K133" s="70">
        <v>133</v>
      </c>
      <c r="L133" s="70" t="b">
        <f xml:space="preserve"> IF(AND(Edges[Edge Weight] &gt;= Misc!$N$2, Edges[Edge Weight] &lt;= Misc!$O$2,TRUE), TRUE, FALSE)</f>
        <v>1</v>
      </c>
      <c r="M133" s="63" t="str">
        <f>"{source: """&amp;Edges[[#This Row],[Vertex 1]]&amp;""", target: """&amp;Edges[[#This Row],[Vertex 2]]&amp;""", type: ""licensing""},"</f>
        <v>{source: "http://mashe.hawksey.info/2009/05/rsc-mp3-he-update-apr-09/", target: "http://ouseful.wordpress.com/", type: "licensing"},</v>
      </c>
      <c r="N133">
        <v>1</v>
      </c>
    </row>
    <row r="134" spans="1:14" ht="60" x14ac:dyDescent="0.25">
      <c r="A134" t="s">
        <v>357</v>
      </c>
      <c r="B134" t="s">
        <v>358</v>
      </c>
      <c r="C134" s="53"/>
      <c r="D134" s="54"/>
      <c r="E134" s="66"/>
      <c r="F134" s="55"/>
      <c r="G134" s="53"/>
      <c r="H134" s="57"/>
      <c r="I134" s="56"/>
      <c r="J134" s="56"/>
      <c r="K134" s="70">
        <v>134</v>
      </c>
      <c r="L134" s="70" t="b">
        <f xml:space="preserve"> IF(AND(Edges[Edge Weight] &gt;= Misc!$N$2, Edges[Edge Weight] &lt;= Misc!$O$2,TRUE), TRUE, FALSE)</f>
        <v>1</v>
      </c>
      <c r="M134" s="63" t="str">
        <f>"{source: """&amp;Edges[[#This Row],[Vertex 1]]&amp;""", target: """&amp;Edges[[#This Row],[Vertex 2]]&amp;""", type: ""licensing""},"</f>
        <v>{source: "http://mashe.hawksey.info/2009/03/what-ive-starred-this-week-march-10-2009/", target: "http://ukwebfocus.wordpress.com/2009/03/04/what-are-the-jiscbid-evaluators-thinking/", type: "licensing"},</v>
      </c>
      <c r="N134">
        <v>1</v>
      </c>
    </row>
    <row r="135" spans="1:14" ht="45" x14ac:dyDescent="0.25">
      <c r="A135" t="s">
        <v>359</v>
      </c>
      <c r="B135" t="s">
        <v>360</v>
      </c>
      <c r="C135" s="53"/>
      <c r="D135" s="54"/>
      <c r="E135" s="66"/>
      <c r="F135" s="55"/>
      <c r="G135" s="53"/>
      <c r="H135" s="57"/>
      <c r="I135" s="56"/>
      <c r="J135" s="56"/>
      <c r="K135" s="70">
        <v>135</v>
      </c>
      <c r="L135" s="70" t="b">
        <f xml:space="preserve"> IF(AND(Edges[Edge Weight] &gt;= Misc!$N$2, Edges[Edge Weight] &lt;= Misc!$O$2,TRUE), TRUE, FALSE)</f>
        <v>1</v>
      </c>
      <c r="M135" s="63" t="str">
        <f>"{source: """&amp;Edges[[#This Row],[Vertex 1]]&amp;""", target: """&amp;Edges[[#This Row],[Vertex 2]]&amp;""", type: ""licensing""},"</f>
        <v>{source: "http://mashe.hawksey.info/2009/01/what-ive-starred-this-week-january-19-2009/", target: "http://ukwebfocus.wordpress.com/2009/01/13/a-framework-for-making-use-of-facebook/", type: "licensing"},</v>
      </c>
      <c r="N135">
        <v>1</v>
      </c>
    </row>
    <row r="136" spans="1:14" ht="60" x14ac:dyDescent="0.25">
      <c r="A136" t="s">
        <v>361</v>
      </c>
      <c r="B136" t="s">
        <v>244</v>
      </c>
      <c r="C136" s="53"/>
      <c r="D136" s="54"/>
      <c r="E136" s="66"/>
      <c r="F136" s="55"/>
      <c r="G136" s="53"/>
      <c r="H136" s="57"/>
      <c r="I136" s="56"/>
      <c r="J136" s="56"/>
      <c r="K136" s="70">
        <v>136</v>
      </c>
      <c r="L136" s="70" t="b">
        <f xml:space="preserve"> IF(AND(Edges[Edge Weight] &gt;= Misc!$N$2, Edges[Edge Weight] &lt;= Misc!$O$2,TRUE), TRUE, FALSE)</f>
        <v>1</v>
      </c>
      <c r="M136" s="63" t="str">
        <f>"{source: """&amp;Edges[[#This Row],[Vertex 1]]&amp;""", target: """&amp;Edges[[#This Row],[Vertex 2]]&amp;""", type: ""licensing""},"</f>
        <v>{source: "http://mashe.hawksey.info/2008/12/what-ive-starred-this-week-december-12-2008/", target: "http://ukwebfocus.wordpress.com/2008/12/10/what-makes-a-good-api-doing-the-research-using-twitter/", type: "licensing"},</v>
      </c>
      <c r="N136">
        <v>1</v>
      </c>
    </row>
    <row r="137" spans="1:14" ht="75" x14ac:dyDescent="0.25">
      <c r="A137" t="s">
        <v>361</v>
      </c>
      <c r="B137" t="s">
        <v>362</v>
      </c>
      <c r="C137" s="53"/>
      <c r="D137" s="54"/>
      <c r="E137" s="66"/>
      <c r="F137" s="55"/>
      <c r="G137" s="53"/>
      <c r="H137" s="57"/>
      <c r="I137" s="56"/>
      <c r="J137" s="56"/>
      <c r="K137" s="70">
        <v>137</v>
      </c>
      <c r="L137" s="70" t="b">
        <f xml:space="preserve"> IF(AND(Edges[Edge Weight] &gt;= Misc!$N$2, Edges[Edge Weight] &lt;= Misc!$O$2,TRUE), TRUE, FALSE)</f>
        <v>1</v>
      </c>
      <c r="M137" s="63" t="str">
        <f>"{source: """&amp;Edges[[#This Row],[Vertex 1]]&amp;""", target: """&amp;Edges[[#This Row],[Vertex 2]]&amp;""", type: ""licensing""},"</f>
        <v>{source: "http://mashe.hawksey.info/2008/12/what-ive-starred-this-week-december-12-2008/", target: "http://ukwebfocus.wordpress.com/2008/12/11/butler-group-report-on-enterprise-web-20-building-the-next-generation-workplace/", type: "licensing"},</v>
      </c>
      <c r="N137">
        <v>1</v>
      </c>
    </row>
    <row r="138" spans="1:14" ht="60" x14ac:dyDescent="0.25">
      <c r="A138" t="s">
        <v>363</v>
      </c>
      <c r="B138" t="s">
        <v>364</v>
      </c>
      <c r="C138" s="53"/>
      <c r="D138" s="54"/>
      <c r="E138" s="66"/>
      <c r="F138" s="55"/>
      <c r="G138" s="53"/>
      <c r="H138" s="57"/>
      <c r="I138" s="56"/>
      <c r="J138" s="56"/>
      <c r="K138" s="70">
        <v>138</v>
      </c>
      <c r="L138" s="70" t="b">
        <f xml:space="preserve"> IF(AND(Edges[Edge Weight] &gt;= Misc!$N$2, Edges[Edge Weight] &lt;= Misc!$O$2,TRUE), TRUE, FALSE)</f>
        <v>1</v>
      </c>
      <c r="M138" s="63" t="str">
        <f>"{source: """&amp;Edges[[#This Row],[Vertex 1]]&amp;""", target: """&amp;Edges[[#This Row],[Vertex 2]]&amp;""", type: ""licensing""},"</f>
        <v>{source: "http://mashe.hawksey.info/2008/07/twitter-ye-twitter-ye-keep-your-students-informed-with-free-sms-text-message-broadcasts/", target: "http://ukwebfocus.wordpress.com/2008/07/30/use-of-twitter-to-support-iwmw-events/", type: "licensing"},</v>
      </c>
      <c r="N138">
        <v>1</v>
      </c>
    </row>
    <row r="139" spans="1:14" ht="45" x14ac:dyDescent="0.25">
      <c r="A139" t="s">
        <v>365</v>
      </c>
      <c r="B139" t="s">
        <v>366</v>
      </c>
      <c r="C139" s="53"/>
      <c r="D139" s="54"/>
      <c r="E139" s="66"/>
      <c r="F139" s="55"/>
      <c r="G139" s="53"/>
      <c r="H139" s="57"/>
      <c r="I139" s="56"/>
      <c r="J139" s="56"/>
      <c r="K139" s="70">
        <v>139</v>
      </c>
      <c r="L139" s="70" t="b">
        <f xml:space="preserve"> IF(AND(Edges[Edge Weight] &gt;= Misc!$N$2, Edges[Edge Weight] &lt;= Misc!$O$2,TRUE), TRUE, FALSE)</f>
        <v>1</v>
      </c>
      <c r="M139" s="63" t="str">
        <f>"{source: """&amp;Edges[[#This Row],[Vertex 1]]&amp;""", target: """&amp;Edges[[#This Row],[Vertex 2]]&amp;""", type: ""licensing""},"</f>
        <v>{source: "http://mashe.hawksey.info/2008/06/university-lectures-on-itunes/", target: "http://ukwebfocus.wordpress.com/2008/03/07/top-of-the-pods-podpickers/", type: "licensing"},</v>
      </c>
      <c r="N139">
        <v>1</v>
      </c>
    </row>
    <row r="140" spans="1:14" ht="75" x14ac:dyDescent="0.25">
      <c r="A140" t="s">
        <v>367</v>
      </c>
      <c r="B140" t="s">
        <v>368</v>
      </c>
      <c r="C140" s="53"/>
      <c r="D140" s="54"/>
      <c r="E140" s="66"/>
      <c r="F140" s="55"/>
      <c r="G140" s="53"/>
      <c r="H140" s="57"/>
      <c r="I140" s="56"/>
      <c r="J140" s="56"/>
      <c r="K140" s="70">
        <v>140</v>
      </c>
      <c r="L140" s="70" t="b">
        <f xml:space="preserve"> IF(AND(Edges[Edge Weight] &gt;= Misc!$N$2, Edges[Edge Weight] &lt;= Misc!$O$2,TRUE), TRUE, FALSE)</f>
        <v>1</v>
      </c>
      <c r="M140" s="63" t="str">
        <f>"{source: """&amp;Edges[[#This Row],[Vertex 1]]&amp;""", target: """&amp;Edges[[#This Row],[Vertex 2]]&amp;""", type: ""licensing""},"</f>
        <v>{source: "http://ukwebfocus.wordpress.com/2011/08/24/rediscovering-auto-discoverable-rss-feeds/", target: "http://blog.ouseful.info/2011/07/18/immediate-impressions-on-jiscs-course-data-making-the-most-of-course-information-funding-call/", type: "licensing"},</v>
      </c>
      <c r="N140">
        <v>1</v>
      </c>
    </row>
    <row r="141" spans="1:14" ht="60" x14ac:dyDescent="0.25">
      <c r="A141" t="s">
        <v>367</v>
      </c>
      <c r="B141" t="s">
        <v>369</v>
      </c>
      <c r="C141" s="53"/>
      <c r="D141" s="54"/>
      <c r="E141" s="66"/>
      <c r="F141" s="55"/>
      <c r="G141" s="53"/>
      <c r="H141" s="57"/>
      <c r="I141" s="56"/>
      <c r="J141" s="56"/>
      <c r="K141" s="70">
        <v>141</v>
      </c>
      <c r="L141" s="70" t="b">
        <f xml:space="preserve"> IF(AND(Edges[Edge Weight] &gt;= Misc!$N$2, Edges[Edge Weight] &lt;= Misc!$O$2,TRUE), TRUE, FALSE)</f>
        <v>1</v>
      </c>
      <c r="M141" s="63" t="str">
        <f>"{source: """&amp;Edges[[#This Row],[Vertex 1]]&amp;""", target: """&amp;Edges[[#This Row],[Vertex 2]]&amp;""", type: ""licensing""},"</f>
        <v>{source: "http://ukwebfocus.wordpress.com/2011/08/24/rediscovering-auto-discoverable-rss-feeds/", target: "http://blog.ouseful.info/2011/07/26/innovations-in-campus-mapping/", type: "licensing"},</v>
      </c>
      <c r="N141">
        <v>1</v>
      </c>
    </row>
    <row r="142" spans="1:14" ht="45" x14ac:dyDescent="0.25">
      <c r="A142" t="s">
        <v>370</v>
      </c>
      <c r="B142" t="s">
        <v>371</v>
      </c>
      <c r="C142" s="53"/>
      <c r="D142" s="54"/>
      <c r="E142" s="66"/>
      <c r="F142" s="55"/>
      <c r="G142" s="53"/>
      <c r="H142" s="57"/>
      <c r="I142" s="56"/>
      <c r="J142" s="56"/>
      <c r="K142" s="70">
        <v>142</v>
      </c>
      <c r="L142" s="70" t="b">
        <f xml:space="preserve"> IF(AND(Edges[Edge Weight] &gt;= Misc!$N$2, Edges[Edge Weight] &lt;= Misc!$O$2,TRUE), TRUE, FALSE)</f>
        <v>1</v>
      </c>
      <c r="M142" s="63" t="str">
        <f>"{source: """&amp;Edges[[#This Row],[Vertex 1]]&amp;""", target: """&amp;Edges[[#This Row],[Vertex 2]]&amp;""", type: ""licensing""},"</f>
        <v>{source: "http://ukwebfocus.wordpress.com/2011/08/23/was-i-wrong-about-android/", target: "http://ouseful.wordpress.com/2009/07/20/feed-powered-auto-responders/", type: "licensing"},</v>
      </c>
      <c r="N142">
        <v>1</v>
      </c>
    </row>
    <row r="143" spans="1:14" ht="60" x14ac:dyDescent="0.25">
      <c r="A143" t="s">
        <v>372</v>
      </c>
      <c r="B143" t="s">
        <v>373</v>
      </c>
      <c r="C143" s="53"/>
      <c r="D143" s="54"/>
      <c r="E143" s="66"/>
      <c r="F143" s="55"/>
      <c r="G143" s="53"/>
      <c r="H143" s="57"/>
      <c r="I143" s="56"/>
      <c r="J143" s="56"/>
      <c r="K143" s="70">
        <v>143</v>
      </c>
      <c r="L143" s="70" t="b">
        <f xml:space="preserve"> IF(AND(Edges[Edge Weight] &gt;= Misc!$N$2, Edges[Edge Weight] &lt;= Misc!$O$2,TRUE), TRUE, FALSE)</f>
        <v>1</v>
      </c>
      <c r="M143" s="63" t="str">
        <f>"{source: """&amp;Edges[[#This Row],[Vertex 1]]&amp;""", target: """&amp;Edges[[#This Row],[Vertex 2]]&amp;""", type: ""licensing""},"</f>
        <v>{source: "http://ukwebfocus.wordpress.com/2011/06/26/government-to-force-universities-to-publish-data-hurrah/", target: "http://blog.ouseful.info/2009/04/02/visualising-mps-expenses-using-scatter-plots-charts-and-maps/", type: "licensing"},</v>
      </c>
      <c r="N143">
        <v>1</v>
      </c>
    </row>
    <row r="144" spans="1:14" ht="75" x14ac:dyDescent="0.25">
      <c r="A144" t="s">
        <v>374</v>
      </c>
      <c r="B144" t="s">
        <v>175</v>
      </c>
      <c r="C144" s="53"/>
      <c r="D144" s="54"/>
      <c r="E144" s="66"/>
      <c r="F144" s="55"/>
      <c r="G144" s="53"/>
      <c r="H144" s="57"/>
      <c r="I144" s="56"/>
      <c r="J144" s="56"/>
      <c r="K144" s="70">
        <v>144</v>
      </c>
      <c r="L144" s="70" t="b">
        <f xml:space="preserve"> IF(AND(Edges[Edge Weight] &gt;= Misc!$N$2, Edges[Edge Weight] &lt;= Misc!$O$2,TRUE), TRUE, FALSE)</f>
        <v>1</v>
      </c>
      <c r="M144" s="63" t="str">
        <f>"{source: """&amp;Edges[[#This Row],[Vertex 1]]&amp;""", target: """&amp;Edges[[#This Row],[Vertex 2]]&amp;""", type: ""licensing""},"</f>
        <v>{source: "http://ukwebfocus.wordpress.com/2011/06/23/what-twitter-tells-us-about-the-devcsi-a11yhack-event/", target: "http://blog.ouseful.info/2011/04/12/using-protovis-to-visualise-connections-between-people-tweeting-a-particular-term/", type: "licensing"},</v>
      </c>
      <c r="N144">
        <v>1</v>
      </c>
    </row>
    <row r="145" spans="1:14" ht="60" x14ac:dyDescent="0.25">
      <c r="A145" t="s">
        <v>374</v>
      </c>
      <c r="B145" t="s">
        <v>375</v>
      </c>
      <c r="C145" s="53"/>
      <c r="D145" s="54"/>
      <c r="E145" s="66"/>
      <c r="F145" s="55"/>
      <c r="G145" s="53"/>
      <c r="H145" s="57"/>
      <c r="I145" s="56"/>
      <c r="J145" s="56"/>
      <c r="K145" s="70">
        <v>145</v>
      </c>
      <c r="L145" s="70" t="b">
        <f xml:space="preserve"> IF(AND(Edges[Edge Weight] &gt;= Misc!$N$2, Edges[Edge Weight] &lt;= Misc!$O$2,TRUE), TRUE, FALSE)</f>
        <v>1</v>
      </c>
      <c r="M145" s="63" t="str">
        <f>"{source: """&amp;Edges[[#This Row],[Vertex 1]]&amp;""", target: """&amp;Edges[[#This Row],[Vertex 2]]&amp;""", type: ""licensing""},"</f>
        <v>{source: "http://ukwebfocus.wordpress.com/2011/06/23/what-twitter-tells-us-about-the-devcsi-a11yhack-event/", target: "http://blog.ouseful.info/2011/06/11/a-map-of-my-twitter-follower-network/", type: "licensing"},</v>
      </c>
      <c r="N145">
        <v>1</v>
      </c>
    </row>
    <row r="146" spans="1:14" ht="45" x14ac:dyDescent="0.25">
      <c r="A146" t="s">
        <v>376</v>
      </c>
      <c r="B146" t="s">
        <v>216</v>
      </c>
      <c r="C146" s="53"/>
      <c r="D146" s="54"/>
      <c r="E146" s="66"/>
      <c r="F146" s="55"/>
      <c r="G146" s="53"/>
      <c r="H146" s="57"/>
      <c r="I146" s="56"/>
      <c r="J146" s="56"/>
      <c r="K146" s="70">
        <v>146</v>
      </c>
      <c r="L146" s="70" t="b">
        <f xml:space="preserve"> IF(AND(Edges[Edge Weight] &gt;= Misc!$N$2, Edges[Edge Weight] &lt;= Misc!$O$2,TRUE), TRUE, FALSE)</f>
        <v>1</v>
      </c>
      <c r="M146" s="63" t="str">
        <f>"{source: """&amp;Edges[[#This Row],[Vertex 1]]&amp;""", target: """&amp;Edges[[#This Row],[Vertex 2]]&amp;""", type: ""licensing""},"</f>
        <v>{source: "http://ukwebfocus.wordpress.com/2011/03/17/a-few-days-left-to-download-a-structured-archive-of-tweets/", target: "http://www.rsc-ne-scotland.org.uk/mashe/ititle/", type: "licensing"},</v>
      </c>
      <c r="N146">
        <v>1</v>
      </c>
    </row>
    <row r="147" spans="1:14" ht="45" x14ac:dyDescent="0.25">
      <c r="A147" t="s">
        <v>377</v>
      </c>
      <c r="B147" t="s">
        <v>216</v>
      </c>
      <c r="C147" s="53"/>
      <c r="D147" s="54"/>
      <c r="E147" s="66"/>
      <c r="F147" s="55"/>
      <c r="G147" s="53"/>
      <c r="H147" s="57"/>
      <c r="I147" s="56"/>
      <c r="J147" s="56"/>
      <c r="K147" s="70">
        <v>147</v>
      </c>
      <c r="L147" s="70" t="b">
        <f xml:space="preserve"> IF(AND(Edges[Edge Weight] &gt;= Misc!$N$2, Edges[Edge Weight] &lt;= Misc!$O$2,TRUE), TRUE, FALSE)</f>
        <v>1</v>
      </c>
      <c r="M147" s="63" t="str">
        <f>"{source: """&amp;Edges[[#This Row],[Vertex 1]]&amp;""", target: """&amp;Edges[[#This Row],[Vertex 2]]&amp;""", type: ""licensing""},"</f>
        <v>{source: "http://ukwebfocus.wordpress.com/2011/03/10/when-technology-eventually-enhances-accessibility/", target: "http://www.rsc-ne-scotland.org.uk/mashe/ititle/", type: "licensing"},</v>
      </c>
      <c r="N147">
        <v>1</v>
      </c>
    </row>
    <row r="148" spans="1:14" ht="45" x14ac:dyDescent="0.25">
      <c r="A148" t="s">
        <v>378</v>
      </c>
      <c r="B148" t="s">
        <v>216</v>
      </c>
      <c r="C148" s="53"/>
      <c r="D148" s="54"/>
      <c r="E148" s="66"/>
      <c r="F148" s="55"/>
      <c r="G148" s="53"/>
      <c r="H148" s="57"/>
      <c r="I148" s="56"/>
      <c r="J148" s="56"/>
      <c r="K148" s="70">
        <v>148</v>
      </c>
      <c r="L148" s="70" t="b">
        <f xml:space="preserve"> IF(AND(Edges[Edge Weight] &gt;= Misc!$N$2, Edges[Edge Weight] &lt;= Misc!$O$2,TRUE), TRUE, FALSE)</f>
        <v>1</v>
      </c>
      <c r="M148" s="63" t="str">
        <f>"{source: """&amp;Edges[[#This Row],[Vertex 1]]&amp;""", target: """&amp;Edges[[#This Row],[Vertex 2]]&amp;""", type: ""licensing""},"</f>
        <v>{source: "http://ukwebfocus.wordpress.com/2011/02/09/twitter-posts-are-not-private-what-are-the-implications/", target: "http://www.rsc-ne-scotland.org.uk/mashe/ititle/", type: "licensing"},</v>
      </c>
      <c r="N148">
        <v>1</v>
      </c>
    </row>
    <row r="149" spans="1:14" ht="45" x14ac:dyDescent="0.25">
      <c r="A149" t="s">
        <v>379</v>
      </c>
      <c r="B149" t="s">
        <v>229</v>
      </c>
      <c r="C149" s="53"/>
      <c r="D149" s="54"/>
      <c r="E149" s="66"/>
      <c r="F149" s="55"/>
      <c r="G149" s="53"/>
      <c r="H149" s="57"/>
      <c r="I149" s="56"/>
      <c r="J149" s="56"/>
      <c r="K149" s="70">
        <v>149</v>
      </c>
      <c r="L149" s="70" t="b">
        <f xml:space="preserve"> IF(AND(Edges[Edge Weight] &gt;= Misc!$N$2, Edges[Edge Weight] &lt;= Misc!$O$2,TRUE), TRUE, FALSE)</f>
        <v>1</v>
      </c>
      <c r="M149" s="63" t="str">
        <f>"{source: """&amp;Edges[[#This Row],[Vertex 1]]&amp;""", target: """&amp;Edges[[#This Row],[Vertex 2]]&amp;""", type: ""licensing""},"</f>
        <v>{source: "http://ukwebfocus.wordpress.com/2010/12/17/blog-widget-for-creating-epub-and-pdf-files/", target: "http://www.rsc-ne-scotland.org.uk/mashe/", type: "licensing"},</v>
      </c>
      <c r="N149">
        <v>1</v>
      </c>
    </row>
    <row r="150" spans="1:14" ht="45" x14ac:dyDescent="0.25">
      <c r="A150" t="s">
        <v>380</v>
      </c>
      <c r="B150" t="s">
        <v>216</v>
      </c>
      <c r="C150" s="53"/>
      <c r="D150" s="54"/>
      <c r="E150" s="66"/>
      <c r="F150" s="55"/>
      <c r="G150" s="53"/>
      <c r="H150" s="57"/>
      <c r="I150" s="56"/>
      <c r="J150" s="56"/>
      <c r="K150" s="70">
        <v>150</v>
      </c>
      <c r="L150" s="70" t="b">
        <f xml:space="preserve"> IF(AND(Edges[Edge Weight] &gt;= Misc!$N$2, Edges[Edge Weight] &lt;= Misc!$O$2,TRUE), TRUE, FALSE)</f>
        <v>1</v>
      </c>
      <c r="M150" s="63" t="str">
        <f>"{source: """&amp;Edges[[#This Row],[Vertex 1]]&amp;""", target: """&amp;Edges[[#This Row],[Vertex 2]]&amp;""", type: ""licensing""},"</f>
        <v>{source: "http://ukwebfocus.wordpress.com/2010/11/22/asynchronous-twitter-discussions-of-video-streams/", target: "http://www.rsc-ne-scotland.org.uk/mashe/ititle/", type: "licensing"},</v>
      </c>
      <c r="N150">
        <v>2</v>
      </c>
    </row>
    <row r="151" spans="1:14" ht="45" x14ac:dyDescent="0.25">
      <c r="A151" t="s">
        <v>380</v>
      </c>
      <c r="B151" t="s">
        <v>207</v>
      </c>
      <c r="C151" s="53"/>
      <c r="D151" s="54"/>
      <c r="E151" s="66"/>
      <c r="F151" s="55"/>
      <c r="G151" s="53"/>
      <c r="H151" s="57"/>
      <c r="I151" s="56"/>
      <c r="J151" s="56"/>
      <c r="K151" s="70">
        <v>151</v>
      </c>
      <c r="L151" s="70" t="b">
        <f xml:space="preserve"> IF(AND(Edges[Edge Weight] &gt;= Misc!$N$2, Edges[Edge Weight] &lt;= Misc!$O$2,TRUE), TRUE, FALSE)</f>
        <v>1</v>
      </c>
      <c r="M151" s="63" t="str">
        <f>"{source: """&amp;Edges[[#This Row],[Vertex 1]]&amp;""", target: """&amp;Edges[[#This Row],[Vertex 2]]&amp;""", type: ""licensing""},"</f>
        <v>{source: "http://ukwebfocus.wordpress.com/2010/11/22/asynchronous-twitter-discussions-of-video-streams/", target: "http://www.rsc-ne-scotland.org.uk/mashe/utitle/", type: "licensing"},</v>
      </c>
      <c r="N151">
        <v>1</v>
      </c>
    </row>
    <row r="152" spans="1:14" ht="45" x14ac:dyDescent="0.25">
      <c r="A152" t="s">
        <v>380</v>
      </c>
      <c r="B152" t="s">
        <v>381</v>
      </c>
      <c r="C152" s="53"/>
      <c r="D152" s="54"/>
      <c r="E152" s="66"/>
      <c r="F152" s="55"/>
      <c r="G152" s="53"/>
      <c r="H152" s="57"/>
      <c r="I152" s="56"/>
      <c r="J152" s="56"/>
      <c r="K152" s="70">
        <v>152</v>
      </c>
      <c r="L152" s="70" t="b">
        <f xml:space="preserve"> IF(AND(Edges[Edge Weight] &gt;= Misc!$N$2, Edges[Edge Weight] &lt;= Misc!$O$2,TRUE), TRUE, FALSE)</f>
        <v>1</v>
      </c>
      <c r="M152" s="63" t="str">
        <f>"{source: """&amp;Edges[[#This Row],[Vertex 1]]&amp;""", target: """&amp;Edges[[#This Row],[Vertex 2]]&amp;""", type: ""licensing""},"</f>
        <v>{source: "http://ukwebfocus.wordpress.com/2010/11/22/asynchronous-twitter-discussions-of-video-streams/", target: "http://www.rsc-ne-scotland.org.uk/mashe/utitle/int.php?v=16990065", type: "licensing"},</v>
      </c>
      <c r="N152">
        <v>1</v>
      </c>
    </row>
    <row r="153" spans="1:14" ht="45" x14ac:dyDescent="0.25">
      <c r="A153" t="s">
        <v>198</v>
      </c>
      <c r="B153" t="s">
        <v>382</v>
      </c>
      <c r="C153" s="53"/>
      <c r="D153" s="54"/>
      <c r="E153" s="66"/>
      <c r="F153" s="55"/>
      <c r="G153" s="53"/>
      <c r="H153" s="57"/>
      <c r="I153" s="56"/>
      <c r="J153" s="56"/>
      <c r="K153" s="70">
        <v>153</v>
      </c>
      <c r="L153" s="70" t="b">
        <f xml:space="preserve"> IF(AND(Edges[Edge Weight] &gt;= Misc!$N$2, Edges[Edge Weight] &lt;= Misc!$O$2,TRUE), TRUE, FALSE)</f>
        <v>1</v>
      </c>
      <c r="M153" s="63" t="str">
        <f>"{source: """&amp;Edges[[#This Row],[Vertex 1]]&amp;""", target: """&amp;Edges[[#This Row],[Vertex 2]]&amp;""", type: ""licensing""},"</f>
        <v>{source: "http://ukwebfocus.wordpress.com/2010/10/21/it-blog-awards-2010-individual-it-professional-male/", target: "http://blog.ouseful.info/", type: "licensing"},</v>
      </c>
      <c r="N153">
        <v>1</v>
      </c>
    </row>
    <row r="154" spans="1:14" ht="60" x14ac:dyDescent="0.25">
      <c r="A154" t="s">
        <v>383</v>
      </c>
      <c r="B154" t="s">
        <v>384</v>
      </c>
      <c r="C154" s="53"/>
      <c r="D154" s="54"/>
      <c r="E154" s="66"/>
      <c r="F154" s="55"/>
      <c r="G154" s="53"/>
      <c r="H154" s="57"/>
      <c r="I154" s="56"/>
      <c r="J154" s="56"/>
      <c r="K154" s="70">
        <v>154</v>
      </c>
      <c r="L154" s="70" t="b">
        <f xml:space="preserve"> IF(AND(Edges[Edge Weight] &gt;= Misc!$N$2, Edges[Edge Weight] &lt;= Misc!$O$2,TRUE), TRUE, FALSE)</f>
        <v>1</v>
      </c>
      <c r="M154" s="63" t="str">
        <f>"{source: """&amp;Edges[[#This Row],[Vertex 1]]&amp;""", target: """&amp;Edges[[#This Row],[Vertex 2]]&amp;""", type: ""licensing""},"</f>
        <v>{source: "http://ukwebfocus.wordpress.com/2010/09/29/omg-i-didnt-intend-everyone-to-read-that/", target: "http://www.rsc-ne-scotland.org.uk/mashe/2010/02/twitter-powered-subtitles/", type: "licensing"},</v>
      </c>
      <c r="N154">
        <v>1</v>
      </c>
    </row>
    <row r="155" spans="1:14" ht="60" x14ac:dyDescent="0.25">
      <c r="A155" t="s">
        <v>385</v>
      </c>
      <c r="B155" t="s">
        <v>384</v>
      </c>
      <c r="C155" s="53"/>
      <c r="D155" s="54"/>
      <c r="E155" s="66"/>
      <c r="F155" s="55"/>
      <c r="G155" s="53"/>
      <c r="H155" s="57"/>
      <c r="I155" s="56"/>
      <c r="J155" s="56"/>
      <c r="K155" s="70">
        <v>155</v>
      </c>
      <c r="L155" s="70" t="b">
        <f xml:space="preserve"> IF(AND(Edges[Edge Weight] &gt;= Misc!$N$2, Edges[Edge Weight] &lt;= Misc!$O$2,TRUE), TRUE, FALSE)</f>
        <v>1</v>
      </c>
      <c r="M155" s="63" t="str">
        <f>"{source: """&amp;Edges[[#This Row],[Vertex 1]]&amp;""", target: """&amp;Edges[[#This Row],[Vertex 2]]&amp;""", type: ""licensing""},"</f>
        <v>{source: "http://ukwebfocus.wordpress.com/2010/09/20/twitter-archiving-using-twapper-keeper-technical-and-policy-challenge/", target: "http://www.rsc-ne-scotland.org.uk/mashe/2010/02/twitter-powered-subtitles/", type: "licensing"},</v>
      </c>
      <c r="N155">
        <v>1</v>
      </c>
    </row>
    <row r="156" spans="1:14" ht="45" x14ac:dyDescent="0.25">
      <c r="A156" t="s">
        <v>386</v>
      </c>
      <c r="B156" t="s">
        <v>382</v>
      </c>
      <c r="C156" s="53"/>
      <c r="D156" s="54"/>
      <c r="E156" s="66"/>
      <c r="F156" s="55"/>
      <c r="G156" s="53"/>
      <c r="H156" s="57"/>
      <c r="I156" s="56"/>
      <c r="J156" s="56"/>
      <c r="K156" s="70">
        <v>156</v>
      </c>
      <c r="L156" s="70" t="b">
        <f xml:space="preserve"> IF(AND(Edges[Edge Weight] &gt;= Misc!$N$2, Edges[Edge Weight] &lt;= Misc!$O$2,TRUE), TRUE, FALSE)</f>
        <v>1</v>
      </c>
      <c r="M156" s="63" t="str">
        <f>"{source: """&amp;Edges[[#This Row],[Vertex 1]]&amp;""", target: """&amp;Edges[[#This Row],[Vertex 2]]&amp;""", type: ""licensing""},"</f>
        <v>{source: "http://ukwebfocus.wordpress.com/2010/09/17/approaches-to-archiving-professional-blogs-hosted-in-the-cloud/", target: "http://blog.ouseful.info/", type: "licensing"},</v>
      </c>
      <c r="N156">
        <v>1</v>
      </c>
    </row>
    <row r="157" spans="1:14" ht="60" x14ac:dyDescent="0.25">
      <c r="A157" t="s">
        <v>387</v>
      </c>
      <c r="B157" t="s">
        <v>210</v>
      </c>
      <c r="C157" s="53"/>
      <c r="D157" s="54"/>
      <c r="E157" s="66"/>
      <c r="F157" s="55"/>
      <c r="G157" s="53"/>
      <c r="H157" s="57"/>
      <c r="I157" s="56"/>
      <c r="J157" s="56"/>
      <c r="K157" s="70">
        <v>157</v>
      </c>
      <c r="L157" s="70" t="b">
        <f xml:space="preserve"> IF(AND(Edges[Edge Weight] &gt;= Misc!$N$2, Edges[Edge Weight] &lt;= Misc!$O$2,TRUE), TRUE, FALSE)</f>
        <v>1</v>
      </c>
      <c r="M157" s="63" t="str">
        <f>"{source: """&amp;Edges[[#This Row],[Vertex 1]]&amp;""", target: """&amp;Edges[[#This Row],[Vertex 2]]&amp;""", type: ""licensing""},"</f>
        <v>{source: "http://ukwebfocus.wordpress.com/2010/09/16/an-early-example-of-a-ttml-application/", target: "http://www.rsc-ne-scotland.org.uk/mashe/2010/02/twitter-powered-subtitles-for-bbc-iplayer/", type: "licensing"},</v>
      </c>
      <c r="N157">
        <v>1</v>
      </c>
    </row>
    <row r="158" spans="1:14" ht="60" x14ac:dyDescent="0.25">
      <c r="A158" t="s">
        <v>387</v>
      </c>
      <c r="B158" t="s">
        <v>222</v>
      </c>
      <c r="C158" s="53"/>
      <c r="D158" s="54"/>
      <c r="E158" s="66"/>
      <c r="F158" s="55"/>
      <c r="G158" s="53"/>
      <c r="H158" s="57"/>
      <c r="I158" s="56"/>
      <c r="J158" s="56"/>
      <c r="K158" s="70">
        <v>158</v>
      </c>
      <c r="L158" s="70" t="b">
        <f xml:space="preserve"> IF(AND(Edges[Edge Weight] &gt;= Misc!$N$2, Edges[Edge Weight] &lt;= Misc!$O$2,TRUE), TRUE, FALSE)</f>
        <v>1</v>
      </c>
      <c r="M158" s="63" t="str">
        <f>"{source: """&amp;Edges[[#This Row],[Vertex 1]]&amp;""", target: """&amp;Edges[[#This Row],[Vertex 2]]&amp;""", type: ""licensing""},"</f>
        <v>{source: "http://ukwebfocus.wordpress.com/2010/09/16/an-early-example-of-a-ttml-application/", target: "http://www.rsc-ne-scotland.org.uk/mashe/2010/03/gordon-browns-building-britains-digital-future-announcement-with-twitter-subtitles/", type: "licensing"},</v>
      </c>
      <c r="N158">
        <v>1</v>
      </c>
    </row>
    <row r="159" spans="1:14" ht="45" x14ac:dyDescent="0.25">
      <c r="A159" t="s">
        <v>388</v>
      </c>
      <c r="B159" t="s">
        <v>216</v>
      </c>
      <c r="C159" s="53"/>
      <c r="D159" s="54"/>
      <c r="E159" s="66"/>
      <c r="F159" s="55"/>
      <c r="G159" s="53"/>
      <c r="H159" s="57"/>
      <c r="I159" s="56"/>
      <c r="J159" s="56"/>
      <c r="K159" s="70">
        <v>159</v>
      </c>
      <c r="L159" s="70" t="b">
        <f xml:space="preserve"> IF(AND(Edges[Edge Weight] &gt;= Misc!$N$2, Edges[Edge Weight] &lt;= Misc!$O$2,TRUE), TRUE, FALSE)</f>
        <v>1</v>
      </c>
      <c r="M159" s="63" t="str">
        <f>"{source: """&amp;Edges[[#This Row],[Vertex 1]]&amp;""", target: """&amp;Edges[[#This Row],[Vertex 2]]&amp;""", type: ""licensing""},"</f>
        <v>{source: "http://ukwebfocus.wordpress.com/2010/09/10/are-the-benefits-of-multiple-event-hashtags-now-accepted/", target: "http://www.rsc-ne-scotland.org.uk/mashe/ititle/", type: "licensing"},</v>
      </c>
      <c r="N159">
        <v>1</v>
      </c>
    </row>
    <row r="160" spans="1:14" ht="60" x14ac:dyDescent="0.25">
      <c r="A160" t="s">
        <v>389</v>
      </c>
      <c r="B160" t="s">
        <v>223</v>
      </c>
      <c r="C160" s="53"/>
      <c r="D160" s="54"/>
      <c r="E160" s="66"/>
      <c r="F160" s="55"/>
      <c r="G160" s="53"/>
      <c r="H160" s="57"/>
      <c r="I160" s="56"/>
      <c r="J160" s="56"/>
      <c r="K160" s="70">
        <v>160</v>
      </c>
      <c r="L160" s="70" t="b">
        <f xml:space="preserve"> IF(AND(Edges[Edge Weight] &gt;= Misc!$N$2, Edges[Edge Weight] &lt;= Misc!$O$2,TRUE), TRUE, FALSE)</f>
        <v>1</v>
      </c>
      <c r="M160" s="63" t="str">
        <f>"{source: """&amp;Edges[[#This Row],[Vertex 1]]&amp;""", target: """&amp;Edges[[#This Row],[Vertex 2]]&amp;""", type: ""licensing""},"</f>
        <v>{source: "http://ukwebfocus.wordpress.com/2010/08/20/escaping-the-constraints-of-space-and-time/", target: "http://blog.ouseful.info/2010/03/22/reversible-and-reverse-history-storytelling/", type: "licensing"},</v>
      </c>
      <c r="N160">
        <v>1</v>
      </c>
    </row>
    <row r="161" spans="1:14" ht="45" x14ac:dyDescent="0.25">
      <c r="A161" t="s">
        <v>389</v>
      </c>
      <c r="B161" t="s">
        <v>216</v>
      </c>
      <c r="C161" s="53"/>
      <c r="D161" s="54"/>
      <c r="E161" s="66"/>
      <c r="F161" s="55"/>
      <c r="G161" s="53"/>
      <c r="H161" s="57"/>
      <c r="I161" s="56"/>
      <c r="J161" s="56"/>
      <c r="K161" s="70">
        <v>161</v>
      </c>
      <c r="L161" s="70" t="b">
        <f xml:space="preserve"> IF(AND(Edges[Edge Weight] &gt;= Misc!$N$2, Edges[Edge Weight] &lt;= Misc!$O$2,TRUE), TRUE, FALSE)</f>
        <v>1</v>
      </c>
      <c r="M161" s="63" t="str">
        <f>"{source: """&amp;Edges[[#This Row],[Vertex 1]]&amp;""", target: """&amp;Edges[[#This Row],[Vertex 2]]&amp;""", type: ""licensing""},"</f>
        <v>{source: "http://ukwebfocus.wordpress.com/2010/08/20/escaping-the-constraints-of-space-and-time/", target: "http://www.rsc-ne-scotland.org.uk/mashe/ititle/", type: "licensing"},</v>
      </c>
      <c r="N161">
        <v>5</v>
      </c>
    </row>
    <row r="162" spans="1:14" ht="75" x14ac:dyDescent="0.25">
      <c r="A162" t="s">
        <v>390</v>
      </c>
      <c r="B162" t="s">
        <v>391</v>
      </c>
      <c r="C162" s="53"/>
      <c r="D162" s="54"/>
      <c r="E162" s="66"/>
      <c r="F162" s="55"/>
      <c r="G162" s="53"/>
      <c r="H162" s="57"/>
      <c r="I162" s="56"/>
      <c r="J162" s="56"/>
      <c r="K162" s="70">
        <v>162</v>
      </c>
      <c r="L162" s="70" t="b">
        <f xml:space="preserve"> IF(AND(Edges[Edge Weight] &gt;= Misc!$N$2, Edges[Edge Weight] &lt;= Misc!$O$2,TRUE), TRUE, FALSE)</f>
        <v>1</v>
      </c>
      <c r="M162" s="63" t="str">
        <f>"{source: """&amp;Edges[[#This Row],[Vertex 1]]&amp;""", target: """&amp;Edges[[#This Row],[Vertex 2]]&amp;""", type: ""licensing""},"</f>
        <v>{source: "http://ukwebfocus.wordpress.com/2010/08/16/sharing-discussions-of-a-jiscpressmeetings/", target: "http://blog.ouseful.info/2010/08/10/on-the-different-roles-documents-and-comments-may-take-in-a-commentable-document/", type: "licensing"},</v>
      </c>
      <c r="N162">
        <v>1</v>
      </c>
    </row>
    <row r="163" spans="1:14" ht="45" x14ac:dyDescent="0.25">
      <c r="A163" t="s">
        <v>296</v>
      </c>
      <c r="B163" t="s">
        <v>216</v>
      </c>
      <c r="C163" s="53"/>
      <c r="D163" s="54"/>
      <c r="E163" s="66"/>
      <c r="F163" s="55"/>
      <c r="G163" s="53"/>
      <c r="H163" s="57"/>
      <c r="I163" s="56"/>
      <c r="J163" s="56"/>
      <c r="K163" s="70">
        <v>163</v>
      </c>
      <c r="L163" s="70" t="b">
        <f xml:space="preserve"> IF(AND(Edges[Edge Weight] &gt;= Misc!$N$2, Edges[Edge Weight] &lt;= Misc!$O$2,TRUE), TRUE, FALSE)</f>
        <v>1</v>
      </c>
      <c r="M163" s="63" t="str">
        <f>"{source: """&amp;Edges[[#This Row],[Vertex 1]]&amp;""", target: """&amp;Edges[[#This Row],[Vertex 2]]&amp;""", type: ""licensing""},"</f>
        <v>{source: "http://ukwebfocus.wordpress.com/2010/07/28/twitter-captioned-videos-gets-even-better/", target: "http://www.rsc-ne-scotland.org.uk/mashe/ititle/", type: "licensing"},</v>
      </c>
      <c r="N163">
        <v>1</v>
      </c>
    </row>
    <row r="164" spans="1:14" ht="45" x14ac:dyDescent="0.25">
      <c r="A164" t="s">
        <v>275</v>
      </c>
      <c r="B164" t="s">
        <v>216</v>
      </c>
      <c r="C164" s="53"/>
      <c r="D164" s="54"/>
      <c r="E164" s="66"/>
      <c r="F164" s="55"/>
      <c r="G164" s="53"/>
      <c r="H164" s="57"/>
      <c r="I164" s="56"/>
      <c r="J164" s="56"/>
      <c r="K164" s="70">
        <v>164</v>
      </c>
      <c r="L164" s="70" t="b">
        <f xml:space="preserve"> IF(AND(Edges[Edge Weight] &gt;= Misc!$N$2, Edges[Edge Weight] &lt;= Misc!$O$2,TRUE), TRUE, FALSE)</f>
        <v>1</v>
      </c>
      <c r="M164" s="63" t="str">
        <f>"{source: """&amp;Edges[[#This Row],[Vertex 1]]&amp;""", target: """&amp;Edges[[#This Row],[Vertex 2]]&amp;""", type: ""licensing""},"</f>
        <v>{source: "http://ukwebfocus.wordpress.com/2010/07/23/captioned-videos-of-iwmw-2010-talks/", target: "http://www.rsc-ne-scotland.org.uk/mashe/ititle/", type: "licensing"},</v>
      </c>
      <c r="N164">
        <v>1</v>
      </c>
    </row>
    <row r="165" spans="1:14" ht="60" x14ac:dyDescent="0.25">
      <c r="A165" t="s">
        <v>275</v>
      </c>
      <c r="B165" t="s">
        <v>335</v>
      </c>
      <c r="C165" s="53"/>
      <c r="D165" s="54"/>
      <c r="E165" s="66"/>
      <c r="F165" s="55"/>
      <c r="G165" s="53"/>
      <c r="H165" s="57"/>
      <c r="I165" s="56"/>
      <c r="J165" s="56"/>
      <c r="K165" s="70">
        <v>165</v>
      </c>
      <c r="L165" s="70" t="b">
        <f xml:space="preserve"> IF(AND(Edges[Edge Weight] &gt;= Misc!$N$2, Edges[Edge Weight] &lt;= Misc!$O$2,TRUE), TRUE, FALSE)</f>
        <v>1</v>
      </c>
      <c r="M165" s="63" t="str">
        <f>"{source: """&amp;Edges[[#This Row],[Vertex 1]]&amp;""", target: """&amp;Edges[[#This Row],[Vertex 2]]&amp;""", type: ""licensing""},"</f>
        <v>{source: "http://ukwebfocus.wordpress.com/2010/07/23/captioned-videos-of-iwmw-2010-talks/", target: "http://ouseful.wordpress.com/2009/03/17/easier-twitter-powered-subtitles-for-youtube-movies/", type: "licensing"},</v>
      </c>
      <c r="N165">
        <v>1</v>
      </c>
    </row>
    <row r="166" spans="1:14" ht="45" x14ac:dyDescent="0.25">
      <c r="A166" t="s">
        <v>392</v>
      </c>
      <c r="B166" t="s">
        <v>229</v>
      </c>
      <c r="C166" s="53"/>
      <c r="D166" s="54"/>
      <c r="E166" s="66"/>
      <c r="F166" s="55"/>
      <c r="G166" s="53"/>
      <c r="H166" s="57"/>
      <c r="I166" s="56"/>
      <c r="J166" s="56"/>
      <c r="K166" s="70">
        <v>166</v>
      </c>
      <c r="L166" s="70" t="b">
        <f xml:space="preserve"> IF(AND(Edges[Edge Weight] &gt;= Misc!$N$2, Edges[Edge Weight] &lt;= Misc!$O$2,TRUE), TRUE, FALSE)</f>
        <v>1</v>
      </c>
      <c r="M166" s="63" t="str">
        <f>"{source: """&amp;Edges[[#This Row],[Vertex 1]]&amp;""", target: """&amp;Edges[[#This Row],[Vertex 2]]&amp;""", type: ""licensing""},"</f>
        <v>{source: "http://ukwebfocus.wordpress.com/2010/06/25/evidence-even-if-flawed-for-blog-metrics/", target: "http://www.rsc-ne-scotland.org.uk/mashe/", type: "licensing"},</v>
      </c>
      <c r="N166">
        <v>1</v>
      </c>
    </row>
    <row r="167" spans="1:14" ht="45" x14ac:dyDescent="0.25">
      <c r="A167" t="s">
        <v>393</v>
      </c>
      <c r="B167" t="s">
        <v>394</v>
      </c>
      <c r="C167" s="53"/>
      <c r="D167" s="54"/>
      <c r="E167" s="66"/>
      <c r="F167" s="55"/>
      <c r="G167" s="53"/>
      <c r="H167" s="57"/>
      <c r="I167" s="56"/>
      <c r="J167" s="56"/>
      <c r="K167" s="70">
        <v>167</v>
      </c>
      <c r="L167" s="70" t="b">
        <f xml:space="preserve"> IF(AND(Edges[Edge Weight] &gt;= Misc!$N$2, Edges[Edge Weight] &lt;= Misc!$O$2,TRUE), TRUE, FALSE)</f>
        <v>1</v>
      </c>
      <c r="M167" s="63" t="str">
        <f>"{source: """&amp;Edges[[#This Row],[Vertex 1]]&amp;""", target: """&amp;Edges[[#This Row],[Vertex 2]]&amp;""", type: ""licensing""},"</f>
        <v>{source: "http://ukwebfocus.wordpress.com/2010/06/08/from-web-sites-to-data-for-events/", target: "http://blog.ouseful.info/2010/06/07/time-for-data-ac-uk-or-a-local-data-open-ac-uk/", type: "licensing"},</v>
      </c>
      <c r="N167">
        <v>1</v>
      </c>
    </row>
    <row r="168" spans="1:14" ht="60" x14ac:dyDescent="0.25">
      <c r="A168" t="s">
        <v>395</v>
      </c>
      <c r="B168" t="s">
        <v>396</v>
      </c>
      <c r="C168" s="53"/>
      <c r="D168" s="54"/>
      <c r="E168" s="66"/>
      <c r="F168" s="55"/>
      <c r="G168" s="53"/>
      <c r="H168" s="57"/>
      <c r="I168" s="56"/>
      <c r="J168" s="56"/>
      <c r="K168" s="70">
        <v>168</v>
      </c>
      <c r="L168" s="70" t="b">
        <f xml:space="preserve"> IF(AND(Edges[Edge Weight] &gt;= Misc!$N$2, Edges[Edge Weight] &lt;= Misc!$O$2,TRUE), TRUE, FALSE)</f>
        <v>1</v>
      </c>
      <c r="M168" s="63" t="str">
        <f>"{source: """&amp;Edges[[#This Row],[Vertex 1]]&amp;""", target: """&amp;Edges[[#This Row],[Vertex 2]]&amp;""", type: ""licensing""},"</f>
        <v>{source: "http://ukwebfocus.wordpress.com/2010/04/30/the-components-of-twitter-to-be-archived/", target: "http://blog.ouseful.info/2009/09/24/twitter-gardening-pruning-unwanted-followers/", type: "licensing"},</v>
      </c>
      <c r="N168">
        <v>1</v>
      </c>
    </row>
    <row r="169" spans="1:14" ht="45" x14ac:dyDescent="0.25">
      <c r="A169" t="s">
        <v>305</v>
      </c>
      <c r="B169" t="s">
        <v>319</v>
      </c>
      <c r="C169" s="53"/>
      <c r="D169" s="54"/>
      <c r="E169" s="66"/>
      <c r="F169" s="55"/>
      <c r="G169" s="53"/>
      <c r="H169" s="57"/>
      <c r="I169" s="56"/>
      <c r="J169" s="56"/>
      <c r="K169" s="70">
        <v>169</v>
      </c>
      <c r="L169" s="70" t="b">
        <f xml:space="preserve"> IF(AND(Edges[Edge Weight] &gt;= Misc!$N$2, Edges[Edge Weight] &lt;= Misc!$O$2,TRUE), TRUE, FALSE)</f>
        <v>1</v>
      </c>
      <c r="M169" s="63" t="str">
        <f>"{source: """&amp;Edges[[#This Row],[Vertex 1]]&amp;""", target: """&amp;Edges[[#This Row],[Vertex 2]]&amp;""", type: ""licensing""},"</f>
        <v>{source: "http://ukwebfocus.wordpress.com/2010/04/21/jiscmail-facelift-and-enhanced-support-for-rss/", target: "http://ouseful.wordpress.com/", type: "licensing"},</v>
      </c>
      <c r="N169">
        <v>1</v>
      </c>
    </row>
    <row r="170" spans="1:14" ht="45" x14ac:dyDescent="0.25">
      <c r="A170" t="s">
        <v>309</v>
      </c>
      <c r="B170" t="s">
        <v>397</v>
      </c>
      <c r="C170" s="53"/>
      <c r="D170" s="54"/>
      <c r="E170" s="66"/>
      <c r="F170" s="55"/>
      <c r="G170" s="53"/>
      <c r="H170" s="57"/>
      <c r="I170" s="56"/>
      <c r="J170" s="56"/>
      <c r="K170" s="70">
        <v>170</v>
      </c>
      <c r="L170" s="70" t="b">
        <f xml:space="preserve"> IF(AND(Edges[Edge Weight] &gt;= Misc!$N$2, Edges[Edge Weight] &lt;= Misc!$O$2,TRUE), TRUE, FALSE)</f>
        <v>1</v>
      </c>
      <c r="M170" s="63" t="str">
        <f>"{source: """&amp;Edges[[#This Row],[Vertex 1]]&amp;""", target: """&amp;Edges[[#This Row],[Vertex 2]]&amp;""", type: ""licensing""},"</f>
        <v>{source: "http://ukwebfocus.wordpress.com/2010/03/23/issues-in-crowd-sourced-twitter-captioning-of-videos/", target: "http://www.rsc-ne-scotland.org.uk/mashe/ititle/digitalfuture.html", type: "licensing"},</v>
      </c>
      <c r="N170">
        <v>1</v>
      </c>
    </row>
    <row r="171" spans="1:14" ht="45" x14ac:dyDescent="0.25">
      <c r="A171" t="s">
        <v>398</v>
      </c>
      <c r="B171" t="s">
        <v>319</v>
      </c>
      <c r="C171" s="53"/>
      <c r="D171" s="54"/>
      <c r="E171" s="66"/>
      <c r="F171" s="55"/>
      <c r="G171" s="53"/>
      <c r="H171" s="57"/>
      <c r="I171" s="56"/>
      <c r="J171" s="56"/>
      <c r="K171" s="70">
        <v>171</v>
      </c>
      <c r="L171" s="70" t="b">
        <f xml:space="preserve"> IF(AND(Edges[Edge Weight] &gt;= Misc!$N$2, Edges[Edge Weight] &lt;= Misc!$O$2,TRUE), TRUE, FALSE)</f>
        <v>1</v>
      </c>
      <c r="M171" s="63" t="str">
        <f>"{source: """&amp;Edges[[#This Row],[Vertex 1]]&amp;""", target: """&amp;Edges[[#This Row],[Vertex 2]]&amp;""", type: ""licensing""},"</f>
        <v>{source: "http://ukwebfocus.wordpress.com/2009/12/09/can-your-blog-survive-without-twitter/", target: "http://ouseful.wordpress.com/", type: "licensing"},</v>
      </c>
      <c r="N171">
        <v>1</v>
      </c>
    </row>
    <row r="172" spans="1:14" ht="45" x14ac:dyDescent="0.25">
      <c r="A172" t="s">
        <v>399</v>
      </c>
      <c r="B172" t="s">
        <v>400</v>
      </c>
      <c r="C172" s="53"/>
      <c r="D172" s="54"/>
      <c r="E172" s="66"/>
      <c r="F172" s="55"/>
      <c r="G172" s="53"/>
      <c r="H172" s="57"/>
      <c r="I172" s="56"/>
      <c r="J172" s="56"/>
      <c r="K172" s="70">
        <v>172</v>
      </c>
      <c r="L172" s="70" t="b">
        <f xml:space="preserve"> IF(AND(Edges[Edge Weight] &gt;= Misc!$N$2, Edges[Edge Weight] &lt;= Misc!$O$2,TRUE), TRUE, FALSE)</f>
        <v>1</v>
      </c>
      <c r="M172" s="63" t="str">
        <f>"{source: """&amp;Edges[[#This Row],[Vertex 1]]&amp;""", target: """&amp;Edges[[#This Row],[Vertex 2]]&amp;""", type: ""licensing""},"</f>
        <v>{source: "http://ukwebfocus.wordpress.com/2009/12/07/a-tale-of-three-conferences/", target: "http://ouseful.wordpress.com/2009/09/09/personal-twitter-networks-in-hashtag-communities/", type: "licensing"},</v>
      </c>
      <c r="N172">
        <v>1</v>
      </c>
    </row>
    <row r="173" spans="1:14" ht="75" x14ac:dyDescent="0.25">
      <c r="A173" t="s">
        <v>401</v>
      </c>
      <c r="B173" t="s">
        <v>402</v>
      </c>
      <c r="C173" s="53"/>
      <c r="D173" s="54"/>
      <c r="E173" s="66"/>
      <c r="F173" s="55"/>
      <c r="G173" s="53"/>
      <c r="H173" s="57"/>
      <c r="I173" s="56"/>
      <c r="J173" s="56"/>
      <c r="K173" s="70">
        <v>173</v>
      </c>
      <c r="L173" s="70" t="b">
        <f xml:space="preserve"> IF(AND(Edges[Edge Weight] &gt;= Misc!$N$2, Edges[Edge Weight] &lt;= Misc!$O$2,TRUE), TRUE, FALSE)</f>
        <v>1</v>
      </c>
      <c r="M173" s="63" t="str">
        <f>"{source: """&amp;Edges[[#This Row],[Vertex 1]]&amp;""", target: """&amp;Edges[[#This Row],[Vertex 2]]&amp;""", type: ""licensing""},"</f>
        <v>{source: "http://ukwebfocus.wordpress.com/2009/11/17/ucisa-cisg-talk-on-what-if-web-2-0-really-does-change-everything/", target: "http://ouseful.wordpress.com/2009/05/18/using-google-spreadsheets-as-a-databace-with-the-google-visualisation-api-query-language/", type: "licensing"},</v>
      </c>
      <c r="N173">
        <v>1</v>
      </c>
    </row>
    <row r="174" spans="1:14" ht="45" x14ac:dyDescent="0.25">
      <c r="A174" t="s">
        <v>348</v>
      </c>
      <c r="B174" t="s">
        <v>319</v>
      </c>
      <c r="C174" s="53"/>
      <c r="D174" s="54"/>
      <c r="E174" s="66"/>
      <c r="F174" s="55"/>
      <c r="G174" s="53"/>
      <c r="H174" s="57"/>
      <c r="I174" s="56"/>
      <c r="J174" s="56"/>
      <c r="K174" s="70">
        <v>174</v>
      </c>
      <c r="L174" s="70" t="b">
        <f xml:space="preserve"> IF(AND(Edges[Edge Weight] &gt;= Misc!$N$2, Edges[Edge Weight] &lt;= Misc!$O$2,TRUE), TRUE, FALSE)</f>
        <v>1</v>
      </c>
      <c r="M174" s="63" t="str">
        <f>"{source: """&amp;Edges[[#This Row],[Vertex 1]]&amp;""", target: """&amp;Edges[[#This Row],[Vertex 2]]&amp;""", type: ""licensing""},"</f>
        <v>{source: "http://ukwebfocus.wordpress.com/2009/07/31/a-world-where-no-one-visits-our-web-sites/", target: "http://ouseful.wordpress.com/", type: "licensing"},</v>
      </c>
      <c r="N174">
        <v>1</v>
      </c>
    </row>
    <row r="175" spans="1:14" ht="60" x14ac:dyDescent="0.25">
      <c r="A175" t="s">
        <v>403</v>
      </c>
      <c r="B175" t="s">
        <v>371</v>
      </c>
      <c r="C175" s="53"/>
      <c r="D175" s="54"/>
      <c r="E175" s="66"/>
      <c r="F175" s="55"/>
      <c r="G175" s="53"/>
      <c r="H175" s="57"/>
      <c r="I175" s="56"/>
      <c r="J175" s="56"/>
      <c r="K175" s="70">
        <v>175</v>
      </c>
      <c r="L175" s="70" t="b">
        <f xml:space="preserve"> IF(AND(Edges[Edge Weight] &gt;= Misc!$N$2, Edges[Edge Weight] &lt;= Misc!$O$2,TRUE), TRUE, FALSE)</f>
        <v>1</v>
      </c>
      <c r="M175" s="63" t="str">
        <f>"{source: """&amp;Edges[[#This Row],[Vertex 1]]&amp;""", target: """&amp;Edges[[#This Row],[Vertex 2]]&amp;""", type: ""licensing""},"</f>
        <v>{source: "http://ukwebfocus.wordpress.com/2009/07/22/this-years-technology-that-has-blown-me-away/", target: "http://ouseful.wordpress.com/2009/07/20/feed-powered-auto-responders/", type: "licensing"},</v>
      </c>
      <c r="N175">
        <v>1</v>
      </c>
    </row>
    <row r="176" spans="1:14" ht="60" x14ac:dyDescent="0.25">
      <c r="A176" t="s">
        <v>404</v>
      </c>
      <c r="B176" t="s">
        <v>405</v>
      </c>
      <c r="C176" s="53"/>
      <c r="D176" s="54"/>
      <c r="E176" s="66"/>
      <c r="F176" s="55"/>
      <c r="G176" s="53"/>
      <c r="H176" s="57"/>
      <c r="I176" s="56"/>
      <c r="J176" s="56"/>
      <c r="K176" s="70">
        <v>176</v>
      </c>
      <c r="L176" s="70" t="b">
        <f xml:space="preserve"> IF(AND(Edges[Edge Weight] &gt;= Misc!$N$2, Edges[Edge Weight] &lt;= Misc!$O$2,TRUE), TRUE, FALSE)</f>
        <v>1</v>
      </c>
      <c r="M176" s="63" t="str">
        <f>"{source: """&amp;Edges[[#This Row],[Vertex 1]]&amp;""", target: """&amp;Edges[[#This Row],[Vertex 2]]&amp;""", type: ""licensing""},"</f>
        <v>{source: "http://ukwebfocus.wordpress.com/2009/06/26/is-it-really-a-good-time-to-be-asking-for-more-it-money/", target: "http://ouseful.wordpress.com/2009/06/07/appropriating-technology/", type: "licensing"},</v>
      </c>
      <c r="N176">
        <v>1</v>
      </c>
    </row>
    <row r="177" spans="1:14" ht="60" x14ac:dyDescent="0.25">
      <c r="A177" t="s">
        <v>406</v>
      </c>
      <c r="B177" t="s">
        <v>405</v>
      </c>
      <c r="C177" s="53"/>
      <c r="D177" s="54"/>
      <c r="E177" s="66"/>
      <c r="F177" s="55"/>
      <c r="G177" s="53"/>
      <c r="H177" s="57"/>
      <c r="I177" s="56"/>
      <c r="J177" s="56"/>
      <c r="K177" s="70">
        <v>177</v>
      </c>
      <c r="L177" s="70" t="b">
        <f xml:space="preserve"> IF(AND(Edges[Edge Weight] &gt;= Misc!$N$2, Edges[Edge Weight] &lt;= Misc!$O$2,TRUE), TRUE, FALSE)</f>
        <v>1</v>
      </c>
      <c r="M177" s="63" t="str">
        <f>"{source: """&amp;Edges[[#This Row],[Vertex 1]]&amp;""", target: """&amp;Edges[[#This Row],[Vertex 2]]&amp;""", type: ""licensing""},"</f>
        <v>{source: "http://ukwebfocus.wordpress.com/2009/06/15/which-will-last-longer-hero-ac-uk-or-facebook/", target: "http://ouseful.wordpress.com/2009/06/07/appropriating-technology/", type: "licensing"},</v>
      </c>
      <c r="N177">
        <v>1</v>
      </c>
    </row>
    <row r="178" spans="1:14" ht="45" x14ac:dyDescent="0.25">
      <c r="A178" t="s">
        <v>407</v>
      </c>
      <c r="B178" t="s">
        <v>408</v>
      </c>
      <c r="C178" s="53"/>
      <c r="D178" s="54"/>
      <c r="E178" s="66"/>
      <c r="F178" s="55"/>
      <c r="G178" s="53"/>
      <c r="H178" s="57"/>
      <c r="I178" s="56"/>
      <c r="J178" s="56"/>
      <c r="K178" s="70">
        <v>178</v>
      </c>
      <c r="L178" s="70" t="b">
        <f xml:space="preserve"> IF(AND(Edges[Edge Weight] &gt;= Misc!$N$2, Edges[Edge Weight] &lt;= Misc!$O$2,TRUE), TRUE, FALSE)</f>
        <v>1</v>
      </c>
      <c r="M178" s="63" t="str">
        <f>"{source: """&amp;Edges[[#This Row],[Vertex 1]]&amp;""", target: """&amp;Edges[[#This Row],[Vertex 2]]&amp;""", type: ""licensing""},"</f>
        <v>{source: "http://ukwebfocus.wordpress.com/2009/01/19/what-makes-a-good-api/", target: "http://ouseful.wordpress.com/2009/01/07/what-makes-a-good-api-a-call-to-arms/", type: "licensing"},</v>
      </c>
      <c r="N178">
        <v>1</v>
      </c>
    </row>
  </sheetData>
  <dataConsolidate/>
  <dataValidations count="13">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K3:K178"/>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178"/>
    <dataValidation allowBlank="1" showErrorMessage="1" sqref="M2 M4:M17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17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178"/>
    <dataValidation allowBlank="1" showInputMessage="1" promptTitle="Edge Color" prompt="To select an optional edge color, right-click and select Select Color on the right-click menu." sqref="C3:C178"/>
    <dataValidation allowBlank="1" showInputMessage="1" errorTitle="Invalid Edge Width" error="The optional edge width must be a whole number between 1 and 10." promptTitle="Edge Width" prompt="Enter an optional edge width between 1 and 10." sqref="D3:D178"/>
    <dataValidation allowBlank="1" showInputMessage="1" errorTitle="Invalid Edge Opacity" error="The optional edge opacity must be a whole number between 0 and 10." promptTitle="Edge Opacity" prompt="Enter an optional edge opacity between 0 (transparent) and 100 (opaque)." sqref="F3:F178"/>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178">
      <formula1>ValidEdgeVisibilities</formula1>
    </dataValidation>
    <dataValidation allowBlank="1" showInputMessage="1" showErrorMessage="1" promptTitle="Vertex 1 Name" prompt="Enter the name of the edge's first vertex." sqref="A3:A178"/>
    <dataValidation allowBlank="1" showInputMessage="1" showErrorMessage="1" promptTitle="Vertex 2 Name" prompt="Enter the name of the edge's second vertex." sqref="B3:B178"/>
    <dataValidation allowBlank="1" showInputMessage="1" showErrorMessage="1" errorTitle="Invalid Edge Visibility" error="You have entered an unrecognized edge visibility.  Try selecting from the drop-down list instead." promptTitle="Edge Label" prompt="Enter an optional edge label." sqref="H3:H178"/>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178">
      <formula1>ValidEdgeStyles</formula1>
    </dataValidation>
  </dataValidations>
  <pageMargins left="0.7" right="0.7" top="0.75" bottom="0.75" header="0.3" footer="0.3"/>
  <pageSetup orientation="portrait"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244"/>
  <sheetViews>
    <sheetView tabSelected="1" workbookViewId="0">
      <pane xSplit="1" ySplit="2" topLeftCell="B3" activePane="bottomRight" state="frozen"/>
      <selection pane="topRight" activeCell="B1" sqref="B1"/>
      <selection pane="bottomLeft" activeCell="A3" sqref="A3"/>
      <selection pane="bottomRight" activeCell="A5" sqref="A5:AE7 A11:AE12 A21:AE35 A54:AE56 A67:AE67 A76:AE77 A79:AE80 A83:AE95 A99:AE102 A112:AE114 A116:AE118 A121:AE123 A134:AE136 A140:AE145 A168:AE169 A174:AE176 A183:AE184 A187:AE189 A192:AE192 A197:AE198 A203:AE207 A210:AE211 A218:AE222 A233:AE234 A239:AE242 A43:AE43 A152:AE163"/>
    </sheetView>
  </sheetViews>
  <sheetFormatPr defaultRowHeight="15" x14ac:dyDescent="0.25"/>
  <cols>
    <col min="1" max="1" width="9.140625" style="1"/>
    <col min="2" max="2" width="9.5703125" style="3" customWidth="1"/>
    <col min="3" max="3" width="9.28515625" style="3" customWidth="1"/>
    <col min="4" max="4" width="9.5703125" style="6" customWidth="1"/>
    <col min="5" max="5" width="14.28515625" style="2" customWidth="1"/>
    <col min="6" max="7" width="14.28515625" style="3" customWidth="1"/>
    <col min="8" max="8" width="11.85546875" style="3" customWidth="1"/>
    <col min="9" max="9" width="14.42578125" style="3"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1" bestFit="1" customWidth="1"/>
    <col min="30" max="30" width="26.28515625" customWidth="1"/>
    <col min="31" max="31" width="28.28515625" customWidth="1"/>
  </cols>
  <sheetData>
    <row r="1" spans="1:33" x14ac:dyDescent="0.25">
      <c r="B1" s="24" t="s">
        <v>43</v>
      </c>
      <c r="C1" s="21"/>
      <c r="D1" s="22"/>
      <c r="E1" s="23"/>
      <c r="F1" s="21"/>
      <c r="G1" s="21"/>
      <c r="H1" s="21"/>
      <c r="I1" s="21"/>
      <c r="J1" s="25" t="s">
        <v>40</v>
      </c>
      <c r="K1" s="18"/>
      <c r="L1" s="18"/>
      <c r="M1" s="18"/>
      <c r="N1" s="18"/>
      <c r="O1" s="18"/>
      <c r="P1" s="27" t="s">
        <v>44</v>
      </c>
      <c r="Q1" s="26"/>
      <c r="R1" s="26"/>
      <c r="S1" s="26"/>
      <c r="T1" s="29" t="s">
        <v>45</v>
      </c>
      <c r="U1" s="28"/>
      <c r="V1" s="28"/>
      <c r="W1" s="28"/>
      <c r="X1" s="28"/>
      <c r="Y1" s="28"/>
      <c r="Z1" s="30" t="s">
        <v>41</v>
      </c>
      <c r="AA1" s="20"/>
      <c r="AB1" s="31" t="s">
        <v>42</v>
      </c>
    </row>
    <row r="2" spans="1:33" ht="30" customHeight="1" x14ac:dyDescent="0.25">
      <c r="A2" s="11" t="s">
        <v>5</v>
      </c>
      <c r="B2" s="13" t="s">
        <v>32</v>
      </c>
      <c r="C2" s="13" t="s">
        <v>33</v>
      </c>
      <c r="D2" s="13" t="s">
        <v>34</v>
      </c>
      <c r="E2" s="13" t="s">
        <v>35</v>
      </c>
      <c r="F2" s="13" t="s">
        <v>36</v>
      </c>
      <c r="G2" s="13" t="s">
        <v>37</v>
      </c>
      <c r="H2" s="13" t="s">
        <v>137</v>
      </c>
      <c r="I2" s="13" t="s">
        <v>38</v>
      </c>
      <c r="J2" s="8" t="s">
        <v>2</v>
      </c>
      <c r="K2" s="8" t="s">
        <v>8</v>
      </c>
      <c r="L2" s="9" t="s">
        <v>46</v>
      </c>
      <c r="M2" s="10" t="s">
        <v>4</v>
      </c>
      <c r="N2" s="8" t="s">
        <v>49</v>
      </c>
      <c r="O2" s="8" t="s">
        <v>11</v>
      </c>
      <c r="P2" s="8" t="s">
        <v>47</v>
      </c>
      <c r="Q2" s="8" t="s">
        <v>48</v>
      </c>
      <c r="R2" s="8" t="s">
        <v>78</v>
      </c>
      <c r="S2" s="8" t="s">
        <v>10</v>
      </c>
      <c r="T2" s="8" t="s">
        <v>27</v>
      </c>
      <c r="U2" s="8" t="s">
        <v>15</v>
      </c>
      <c r="V2" s="8" t="s">
        <v>16</v>
      </c>
      <c r="W2" s="8" t="s">
        <v>13</v>
      </c>
      <c r="X2" s="8" t="s">
        <v>28</v>
      </c>
      <c r="Y2" s="8" t="s">
        <v>29</v>
      </c>
      <c r="Z2" s="11" t="s">
        <v>12</v>
      </c>
      <c r="AA2" s="11" t="s">
        <v>39</v>
      </c>
      <c r="AB2" s="8" t="s">
        <v>26</v>
      </c>
      <c r="AC2" t="s">
        <v>5179</v>
      </c>
      <c r="AD2" t="s">
        <v>426</v>
      </c>
      <c r="AE2" t="s">
        <v>427</v>
      </c>
      <c r="AF2" s="3"/>
      <c r="AG2" s="3"/>
    </row>
    <row r="3" spans="1:33" ht="15" customHeight="1" x14ac:dyDescent="0.25">
      <c r="A3" s="50" t="s">
        <v>167</v>
      </c>
      <c r="B3" s="51">
        <v>1</v>
      </c>
      <c r="C3" s="51"/>
      <c r="D3" s="51"/>
      <c r="E3" s="52">
        <v>0</v>
      </c>
      <c r="F3" s="52">
        <v>1</v>
      </c>
      <c r="G3" s="52">
        <v>0</v>
      </c>
      <c r="H3" s="52">
        <v>0.99999800000000005</v>
      </c>
      <c r="I3" s="52">
        <v>0</v>
      </c>
      <c r="J3" s="53"/>
      <c r="K3" s="53"/>
      <c r="L3" s="54">
        <v>1.8706155322449878</v>
      </c>
      <c r="M3" s="55"/>
      <c r="N3" s="53"/>
      <c r="O3" s="53"/>
      <c r="P3" s="56"/>
      <c r="Q3" s="68"/>
      <c r="R3" s="56" t="s">
        <v>76</v>
      </c>
      <c r="S3" s="57" t="s">
        <v>167</v>
      </c>
      <c r="T3" s="59"/>
      <c r="U3" s="60">
        <v>1513.48156738281</v>
      </c>
      <c r="V3" s="60">
        <v>760.63977050781205</v>
      </c>
      <c r="W3" s="58" t="s">
        <v>67</v>
      </c>
      <c r="X3" s="61"/>
      <c r="Y3" s="61"/>
      <c r="Z3" s="62">
        <v>3</v>
      </c>
      <c r="AA3" s="62"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 s="63" t="str">
        <f>VLOOKUP(Vertices[[#This Row],[Vertex]],Lookup!A:B,2,FALSE)</f>
        <v>Using GetTheData to Organise Your Data/API FAQs?</v>
      </c>
      <c r="AD3" t="s">
        <v>5180</v>
      </c>
      <c r="AE3" t="str">
        <f>Vertices[[#This Row],[Tooltip]]</f>
        <v>http://blog.ouseful.info/2011/06/20/using-getthedata-to-organise-your-dataapi-faqs/</v>
      </c>
      <c r="AF3" s="3"/>
      <c r="AG3" s="3"/>
    </row>
    <row r="4" spans="1:33" ht="30" x14ac:dyDescent="0.25">
      <c r="A4" s="14" t="s">
        <v>168</v>
      </c>
      <c r="B4" s="51">
        <v>1</v>
      </c>
      <c r="C4" s="51"/>
      <c r="D4" s="51"/>
      <c r="E4" s="52">
        <v>0</v>
      </c>
      <c r="F4" s="52">
        <v>1</v>
      </c>
      <c r="G4" s="52">
        <v>0</v>
      </c>
      <c r="H4" s="52">
        <v>0.99999800000000005</v>
      </c>
      <c r="I4" s="52">
        <v>0</v>
      </c>
      <c r="J4" s="15"/>
      <c r="K4" s="15"/>
      <c r="L4" s="71">
        <v>1.8706155322449878</v>
      </c>
      <c r="M4" s="67"/>
      <c r="N4" s="15"/>
      <c r="O4" s="15"/>
      <c r="P4" s="68"/>
      <c r="Q4" s="68"/>
      <c r="R4" s="56" t="s">
        <v>76</v>
      </c>
      <c r="S4" s="16" t="s">
        <v>168</v>
      </c>
      <c r="T4" s="73"/>
      <c r="U4" s="74">
        <v>1314.990234375</v>
      </c>
      <c r="V4" s="74">
        <v>1118.54577636718</v>
      </c>
      <c r="W4" s="72" t="s">
        <v>67</v>
      </c>
      <c r="X4" s="75"/>
      <c r="Y4" s="75"/>
      <c r="Z4" s="69">
        <v>4</v>
      </c>
      <c r="AA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 s="76" t="e">
        <f>VLOOKUP(Vertices[[#This Row],[Vertex]],Lookup!A:B,2,FALSE)</f>
        <v>#N/A</v>
      </c>
      <c r="AD4" t="s">
        <v>5180</v>
      </c>
      <c r="AE4" t="str">
        <f>Vertices[[#This Row],[Tooltip]]</f>
        <v>http://mashe.hawksey.info/</v>
      </c>
    </row>
    <row r="5" spans="1:33" ht="30" x14ac:dyDescent="0.25">
      <c r="A5" s="14" t="s">
        <v>169</v>
      </c>
      <c r="B5" s="51">
        <v>2</v>
      </c>
      <c r="C5" s="51"/>
      <c r="D5" s="51"/>
      <c r="E5" s="52">
        <v>1</v>
      </c>
      <c r="F5" s="52">
        <v>0.5</v>
      </c>
      <c r="G5" s="52">
        <v>0</v>
      </c>
      <c r="H5" s="52">
        <v>1.4594560000000001</v>
      </c>
      <c r="I5" s="52">
        <v>0</v>
      </c>
      <c r="J5" s="15"/>
      <c r="K5" s="15"/>
      <c r="L5" s="71">
        <v>2.2019143104447325</v>
      </c>
      <c r="M5" s="67"/>
      <c r="N5" s="15"/>
      <c r="O5" s="15"/>
      <c r="P5" s="68"/>
      <c r="Q5" s="68"/>
      <c r="R5" s="56" t="s">
        <v>76</v>
      </c>
      <c r="S5" s="16" t="s">
        <v>169</v>
      </c>
      <c r="T5" s="73"/>
      <c r="U5" s="74">
        <v>7788.6064453125</v>
      </c>
      <c r="V5" s="74">
        <v>6934.220703125</v>
      </c>
      <c r="W5" s="72" t="s">
        <v>67</v>
      </c>
      <c r="X5" s="75"/>
      <c r="Y5" s="75"/>
      <c r="Z5" s="69">
        <v>5</v>
      </c>
      <c r="AA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 s="76" t="str">
        <f>VLOOKUP(Vertices[[#This Row],[Vertex]],Lookup!A:B,2,FALSE)</f>
        <v>List Intelligence â€“ Finding Reliable, Trustworthy and Comprehensive Topic/Sector Based Twitter Lists</v>
      </c>
      <c r="AD5" t="s">
        <v>5180</v>
      </c>
      <c r="AE5" t="str">
        <f>Vertices[[#This Row],[Tooltip]]</f>
        <v>http://blog.ouseful.info/2011/06/09/list-intelligence-finding-comprehensive-topicsector-based-twitter-lists/</v>
      </c>
    </row>
    <row r="6" spans="1:33" ht="30" x14ac:dyDescent="0.25">
      <c r="A6" s="14" t="s">
        <v>170</v>
      </c>
      <c r="B6" s="51">
        <v>1</v>
      </c>
      <c r="C6" s="51"/>
      <c r="D6" s="51"/>
      <c r="E6" s="52">
        <v>0</v>
      </c>
      <c r="F6" s="52">
        <v>0.33333299999999999</v>
      </c>
      <c r="G6" s="52">
        <v>0</v>
      </c>
      <c r="H6" s="52">
        <v>0.77026899999999998</v>
      </c>
      <c r="I6" s="52">
        <v>0</v>
      </c>
      <c r="J6" s="15"/>
      <c r="K6" s="15"/>
      <c r="L6" s="71">
        <v>1.7049661431451153</v>
      </c>
      <c r="M6" s="67"/>
      <c r="N6" s="15"/>
      <c r="O6" s="15"/>
      <c r="P6" s="68"/>
      <c r="Q6" s="68"/>
      <c r="R6" s="56" t="s">
        <v>76</v>
      </c>
      <c r="S6" s="16" t="s">
        <v>170</v>
      </c>
      <c r="T6" s="73"/>
      <c r="U6" s="74">
        <v>8328.515625</v>
      </c>
      <c r="V6" s="74">
        <v>7297.275390625</v>
      </c>
      <c r="W6" s="72" t="s">
        <v>67</v>
      </c>
      <c r="X6" s="75"/>
      <c r="Y6" s="75"/>
      <c r="Z6" s="69">
        <v>6</v>
      </c>
      <c r="AA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 s="76" t="str">
        <f>VLOOKUP(Vertices[[#This Row],[Vertex]],Lookup!A:B,2,FALSE)</f>
        <v>Numbers Matter: Let&amp;#8217;s Provide Open Access to Usage Data and Not Just Research Papers</v>
      </c>
      <c r="AD6" t="s">
        <v>5180</v>
      </c>
      <c r="AE6" t="str">
        <f>Vertices[[#This Row],[Tooltip]]</f>
        <v>http://ukwebfocus.wordpress.com/2011/06/09/numbers-matter-lets-provide-open-access-to-usage-data-and-not-just-research-papers/</v>
      </c>
    </row>
    <row r="7" spans="1:33" ht="30" x14ac:dyDescent="0.25">
      <c r="A7" s="14" t="s">
        <v>171</v>
      </c>
      <c r="B7" s="51">
        <v>1</v>
      </c>
      <c r="C7" s="51"/>
      <c r="D7" s="51"/>
      <c r="E7" s="52">
        <v>0</v>
      </c>
      <c r="F7" s="52">
        <v>0.33333299999999999</v>
      </c>
      <c r="G7" s="52">
        <v>0</v>
      </c>
      <c r="H7" s="52">
        <v>0.77026899999999998</v>
      </c>
      <c r="I7" s="52">
        <v>0</v>
      </c>
      <c r="J7" s="15"/>
      <c r="K7" s="15"/>
      <c r="L7" s="71">
        <v>1.7049661431451153</v>
      </c>
      <c r="M7" s="67"/>
      <c r="N7" s="15"/>
      <c r="O7" s="15"/>
      <c r="P7" s="68"/>
      <c r="Q7" s="68"/>
      <c r="R7" s="56" t="s">
        <v>76</v>
      </c>
      <c r="S7" s="16" t="s">
        <v>171</v>
      </c>
      <c r="T7" s="73"/>
      <c r="U7" s="74">
        <v>7136.396484375</v>
      </c>
      <c r="V7" s="74">
        <v>6805.51123046875</v>
      </c>
      <c r="W7" s="72" t="s">
        <v>67</v>
      </c>
      <c r="X7" s="75"/>
      <c r="Y7" s="75"/>
      <c r="Z7" s="69">
        <v>7</v>
      </c>
      <c r="AA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 s="76" t="str">
        <f>VLOOKUP(Vertices[[#This Row],[Vertex]],Lookup!A:B,2,FALSE)</f>
        <v>Institutional Use of Twitter by the 1994 Group of UK Universities</v>
      </c>
      <c r="AD7" t="s">
        <v>5180</v>
      </c>
      <c r="AE7" t="str">
        <f>Vertices[[#This Row],[Tooltip]]</f>
        <v>http://ukwebfocus.wordpress.com/2011/02/22/institutional-use-of-twitter-by-the-1994-group-of-uk-universities/</v>
      </c>
    </row>
    <row r="8" spans="1:33" ht="30" x14ac:dyDescent="0.25">
      <c r="A8" s="14" t="s">
        <v>172</v>
      </c>
      <c r="B8" s="51">
        <v>4</v>
      </c>
      <c r="C8" s="51"/>
      <c r="D8" s="51"/>
      <c r="E8" s="52">
        <v>153</v>
      </c>
      <c r="F8" s="52">
        <v>2.3149999999999998E-3</v>
      </c>
      <c r="G8" s="52">
        <v>9.8999999999999994E-5</v>
      </c>
      <c r="H8" s="52">
        <v>2.0968079999999998</v>
      </c>
      <c r="I8" s="52">
        <v>0</v>
      </c>
      <c r="J8" s="15"/>
      <c r="K8" s="15"/>
      <c r="L8" s="71">
        <v>2.6614861078302683</v>
      </c>
      <c r="M8" s="67"/>
      <c r="N8" s="15"/>
      <c r="O8" s="15"/>
      <c r="P8" s="68"/>
      <c r="Q8" s="68"/>
      <c r="R8" s="56" t="s">
        <v>76</v>
      </c>
      <c r="S8" s="16" t="s">
        <v>172</v>
      </c>
      <c r="T8" s="73"/>
      <c r="U8" s="74">
        <v>6069.8564453125</v>
      </c>
      <c r="V8" s="74">
        <v>1961.77416992187</v>
      </c>
      <c r="W8" s="72" t="s">
        <v>67</v>
      </c>
      <c r="X8" s="75"/>
      <c r="Y8" s="75"/>
      <c r="Z8" s="69">
        <v>8</v>
      </c>
      <c r="AA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 s="76" t="str">
        <f>VLOOKUP(Vertices[[#This Row],[Vertex]],Lookup!A:B,2,FALSE)</f>
        <v>Visual UI Editor For Google Apps Script</v>
      </c>
      <c r="AD8" t="s">
        <v>5180</v>
      </c>
      <c r="AE8" t="str">
        <f>Vertices[[#This Row],[Tooltip]]</f>
        <v>http://blog.ouseful.info/2011/05/12/visual-ui-editor-for-google-apps-script/</v>
      </c>
    </row>
    <row r="9" spans="1:33" ht="30" x14ac:dyDescent="0.25">
      <c r="A9" s="14" t="s">
        <v>173</v>
      </c>
      <c r="B9" s="51">
        <v>1</v>
      </c>
      <c r="C9" s="51"/>
      <c r="D9" s="51"/>
      <c r="E9" s="52">
        <v>0</v>
      </c>
      <c r="F9" s="52">
        <v>2.0660000000000001E-3</v>
      </c>
      <c r="G9" s="52">
        <v>2.6999999999999999E-5</v>
      </c>
      <c r="H9" s="52">
        <v>0.59557199999999999</v>
      </c>
      <c r="I9" s="52">
        <v>0</v>
      </c>
      <c r="J9" s="15"/>
      <c r="K9" s="15"/>
      <c r="L9" s="71">
        <v>1.5789983666450635</v>
      </c>
      <c r="M9" s="67"/>
      <c r="N9" s="15"/>
      <c r="O9" s="15"/>
      <c r="P9" s="68"/>
      <c r="Q9" s="68"/>
      <c r="R9" s="56" t="s">
        <v>76</v>
      </c>
      <c r="S9" s="16" t="s">
        <v>173</v>
      </c>
      <c r="T9" s="73"/>
      <c r="U9" s="74">
        <v>6735.89990234375</v>
      </c>
      <c r="V9" s="74">
        <v>2418.78466796875</v>
      </c>
      <c r="W9" s="72" t="s">
        <v>67</v>
      </c>
      <c r="X9" s="75"/>
      <c r="Y9" s="75"/>
      <c r="Z9" s="69">
        <v>9</v>
      </c>
      <c r="AA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 s="76" t="str">
        <f>VLOOKUP(Vertices[[#This Row],[Vertex]],Lookup!A:B,2,FALSE)</f>
        <v>[Work in Progress] Creating a framework for custom form interfaces using Google Apps Script</v>
      </c>
      <c r="AD9" t="s">
        <v>5180</v>
      </c>
      <c r="AE9" t="str">
        <f>Vertices[[#This Row],[Tooltip]]</f>
        <v>http://mashe.hawksey.info/2011/05/work-in-progress-google-spreadsheetsites-flexible-event-booking-form/</v>
      </c>
    </row>
    <row r="10" spans="1:33" ht="30" x14ac:dyDescent="0.25">
      <c r="A10" s="14" t="s">
        <v>174</v>
      </c>
      <c r="B10" s="51">
        <v>2</v>
      </c>
      <c r="C10" s="51"/>
      <c r="D10" s="51"/>
      <c r="E10" s="52">
        <v>196</v>
      </c>
      <c r="F10" s="52">
        <v>2.591E-3</v>
      </c>
      <c r="G10" s="52">
        <v>2.7300000000000002E-4</v>
      </c>
      <c r="H10" s="52">
        <v>1.0072970000000001</v>
      </c>
      <c r="I10" s="52">
        <v>0</v>
      </c>
      <c r="J10" s="15"/>
      <c r="K10" s="15"/>
      <c r="L10" s="71">
        <v>1.8758785808415515</v>
      </c>
      <c r="M10" s="67"/>
      <c r="N10" s="15"/>
      <c r="O10" s="15"/>
      <c r="P10" s="68"/>
      <c r="Q10" s="68"/>
      <c r="R10" s="56" t="s">
        <v>76</v>
      </c>
      <c r="S10" s="16" t="s">
        <v>174</v>
      </c>
      <c r="T10" s="73"/>
      <c r="U10" s="74">
        <v>5388.525390625</v>
      </c>
      <c r="V10" s="74">
        <v>2224.525390625</v>
      </c>
      <c r="W10" s="72" t="s">
        <v>67</v>
      </c>
      <c r="X10" s="75"/>
      <c r="Y10" s="75"/>
      <c r="Z10" s="69">
        <v>10</v>
      </c>
      <c r="AA1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 s="76" t="str">
        <f>VLOOKUP(Vertices[[#This Row],[Vertex]],Lookup!A:B,2,FALSE)</f>
        <v>My draft application for the ALT Learning Technologist of the Year Award 2011</v>
      </c>
      <c r="AD10" t="s">
        <v>5180</v>
      </c>
      <c r="AE10" t="str">
        <f>Vertices[[#This Row],[Tooltip]]</f>
        <v>http://mashe.hawksey.info/2011/05/my-draft-application-for-alt-learning-technologist-of-the-year-award-2011/</v>
      </c>
    </row>
    <row r="11" spans="1:33" ht="30" x14ac:dyDescent="0.25">
      <c r="A11" s="14" t="s">
        <v>175</v>
      </c>
      <c r="B11" s="51">
        <v>2</v>
      </c>
      <c r="C11" s="51"/>
      <c r="D11" s="51"/>
      <c r="E11" s="52">
        <v>4</v>
      </c>
      <c r="F11" s="52">
        <v>0.16666700000000001</v>
      </c>
      <c r="G11" s="52">
        <v>0</v>
      </c>
      <c r="H11" s="52">
        <v>1.1952670000000001</v>
      </c>
      <c r="I11" s="52">
        <v>0</v>
      </c>
      <c r="J11" s="15"/>
      <c r="K11" s="15"/>
      <c r="L11" s="71">
        <v>2.0114170442880601</v>
      </c>
      <c r="M11" s="67"/>
      <c r="N11" s="15"/>
      <c r="O11" s="15"/>
      <c r="P11" s="68"/>
      <c r="Q11" s="68"/>
      <c r="R11" s="56" t="s">
        <v>76</v>
      </c>
      <c r="S11" s="16" t="s">
        <v>175</v>
      </c>
      <c r="T11" s="73"/>
      <c r="U11" s="74">
        <v>5894.5263671875</v>
      </c>
      <c r="V11" s="74">
        <v>7084.54052734375</v>
      </c>
      <c r="W11" s="72" t="s">
        <v>67</v>
      </c>
      <c r="X11" s="75"/>
      <c r="Y11" s="75"/>
      <c r="Z11" s="69">
        <v>11</v>
      </c>
      <c r="AA1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 s="76" t="str">
        <f>VLOOKUP(Vertices[[#This Row],[Vertex]],Lookup!A:B,2,FALSE)</f>
        <v>Using Protovis to Visualise Connections Between People Tweeting a Particular Term</v>
      </c>
      <c r="AD11" t="s">
        <v>5180</v>
      </c>
      <c r="AE11" t="str">
        <f>Vertices[[#This Row],[Tooltip]]</f>
        <v>http://blog.ouseful.info/2011/04/12/using-protovis-to-visualise-connections-between-people-tweeting-a-particular-term/</v>
      </c>
    </row>
    <row r="12" spans="1:33" ht="30" x14ac:dyDescent="0.25">
      <c r="A12" s="14" t="s">
        <v>176</v>
      </c>
      <c r="B12" s="51">
        <v>2</v>
      </c>
      <c r="C12" s="51"/>
      <c r="D12" s="51"/>
      <c r="E12" s="52">
        <v>3</v>
      </c>
      <c r="F12" s="52">
        <v>0.14285700000000001</v>
      </c>
      <c r="G12" s="52">
        <v>0</v>
      </c>
      <c r="H12" s="52">
        <v>1.229727</v>
      </c>
      <c r="I12" s="52">
        <v>0</v>
      </c>
      <c r="J12" s="15"/>
      <c r="K12" s="15"/>
      <c r="L12" s="71">
        <v>2.03626492134486</v>
      </c>
      <c r="M12" s="67"/>
      <c r="N12" s="15"/>
      <c r="O12" s="15"/>
      <c r="P12" s="68"/>
      <c r="Q12" s="68"/>
      <c r="R12" s="56" t="s">
        <v>76</v>
      </c>
      <c r="S12" s="16" t="s">
        <v>176</v>
      </c>
      <c r="T12" s="73"/>
      <c r="U12" s="74">
        <v>6057.52978515625</v>
      </c>
      <c r="V12" s="74">
        <v>7089.07763671875</v>
      </c>
      <c r="W12" s="72" t="s">
        <v>67</v>
      </c>
      <c r="X12" s="75"/>
      <c r="Y12" s="75"/>
      <c r="Z12" s="69">
        <v>12</v>
      </c>
      <c r="AA1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 s="76" t="str">
        <f>VLOOKUP(Vertices[[#This Row],[Vertex]],Lookup!A:B,2,FALSE)</f>
        <v>Ported: Tony Hirstâ€™s Using Protovis to Visualise Twitter Connections to Google Spreadsheet with Embeddable Gadget</v>
      </c>
      <c r="AD12" t="s">
        <v>5180</v>
      </c>
      <c r="AE12" t="str">
        <f>Vertices[[#This Row],[Tooltip]]</f>
        <v>http://mashe.hawksey.info/2011/06/friendviz/</v>
      </c>
    </row>
    <row r="13" spans="1:33" ht="30" x14ac:dyDescent="0.25">
      <c r="A13" s="14" t="s">
        <v>177</v>
      </c>
      <c r="B13" s="51">
        <v>1</v>
      </c>
      <c r="C13" s="51"/>
      <c r="D13" s="51"/>
      <c r="E13" s="52">
        <v>0</v>
      </c>
      <c r="F13" s="52">
        <v>1</v>
      </c>
      <c r="G13" s="52">
        <v>0</v>
      </c>
      <c r="H13" s="52">
        <v>0.99999800000000005</v>
      </c>
      <c r="I13" s="52">
        <v>0</v>
      </c>
      <c r="J13" s="15"/>
      <c r="K13" s="15"/>
      <c r="L13" s="71">
        <v>1.8706155322449878</v>
      </c>
      <c r="M13" s="67"/>
      <c r="N13" s="15"/>
      <c r="O13" s="15"/>
      <c r="P13" s="68"/>
      <c r="Q13" s="68"/>
      <c r="R13" s="56" t="s">
        <v>76</v>
      </c>
      <c r="S13" s="16" t="s">
        <v>177</v>
      </c>
      <c r="T13" s="73"/>
      <c r="U13" s="74">
        <v>2108.96044921875</v>
      </c>
      <c r="V13" s="74">
        <v>760.59063720703102</v>
      </c>
      <c r="W13" s="72" t="s">
        <v>67</v>
      </c>
      <c r="X13" s="75"/>
      <c r="Y13" s="75"/>
      <c r="Z13" s="69">
        <v>13</v>
      </c>
      <c r="AA1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 s="76" t="str">
        <f>VLOOKUP(Vertices[[#This Row],[Vertex]],Lookup!A:B,2,FALSE)</f>
        <v>Cobbling Together a Searchable Twitter Friends/Followers Contact List in Google Spreadsheets</v>
      </c>
      <c r="AD13" t="s">
        <v>5180</v>
      </c>
      <c r="AE13" t="str">
        <f>Vertices[[#This Row],[Tooltip]]</f>
        <v>http://blog.ouseful.info/2011/03/09/cobbling-together-a-searchable-twitter-friendsfollowers-contact-list-in-google-spreadsheets/</v>
      </c>
    </row>
    <row r="14" spans="1:33" ht="30" x14ac:dyDescent="0.25">
      <c r="A14" s="14" t="s">
        <v>178</v>
      </c>
      <c r="B14" s="51">
        <v>1</v>
      </c>
      <c r="C14" s="51"/>
      <c r="D14" s="51"/>
      <c r="E14" s="52">
        <v>0</v>
      </c>
      <c r="F14" s="52">
        <v>1</v>
      </c>
      <c r="G14" s="52">
        <v>0</v>
      </c>
      <c r="H14" s="52">
        <v>0.99999800000000005</v>
      </c>
      <c r="I14" s="52">
        <v>0</v>
      </c>
      <c r="J14" s="15"/>
      <c r="K14" s="15"/>
      <c r="L14" s="71">
        <v>1.8706155322449878</v>
      </c>
      <c r="M14" s="67"/>
      <c r="N14" s="15"/>
      <c r="O14" s="15"/>
      <c r="P14" s="68"/>
      <c r="Q14" s="68"/>
      <c r="R14" s="56" t="s">
        <v>76</v>
      </c>
      <c r="S14" s="16" t="s">
        <v>178</v>
      </c>
      <c r="T14" s="73"/>
      <c r="U14" s="74">
        <v>1910.46923828125</v>
      </c>
      <c r="V14" s="74">
        <v>1118.49670410156</v>
      </c>
      <c r="W14" s="72" t="s">
        <v>67</v>
      </c>
      <c r="X14" s="75"/>
      <c r="Y14" s="75"/>
      <c r="Z14" s="69">
        <v>14</v>
      </c>
      <c r="AA1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 s="76" t="str">
        <f>VLOOKUP(Vertices[[#This Row],[Vertex]],Lookup!A:B,2,FALSE)</f>
        <v>Export Twitter Followers and Friends using a Google Spreadsheet</v>
      </c>
      <c r="AD14" t="s">
        <v>5180</v>
      </c>
      <c r="AE14" t="str">
        <f>Vertices[[#This Row],[Tooltip]]</f>
        <v>http://www.rsc-ne-scotland.org.uk/mashe/2011/03/export-twitter-followers/</v>
      </c>
    </row>
    <row r="15" spans="1:33" ht="30" x14ac:dyDescent="0.25">
      <c r="A15" s="14" t="s">
        <v>179</v>
      </c>
      <c r="B15" s="51">
        <v>1</v>
      </c>
      <c r="C15" s="51"/>
      <c r="D15" s="51"/>
      <c r="E15" s="52">
        <v>0</v>
      </c>
      <c r="F15" s="52">
        <v>1</v>
      </c>
      <c r="G15" s="52">
        <v>0</v>
      </c>
      <c r="H15" s="52">
        <v>0.99999800000000005</v>
      </c>
      <c r="I15" s="52">
        <v>0</v>
      </c>
      <c r="J15" s="15"/>
      <c r="K15" s="15"/>
      <c r="L15" s="71">
        <v>1.8706155322449878</v>
      </c>
      <c r="M15" s="67"/>
      <c r="N15" s="15"/>
      <c r="O15" s="15"/>
      <c r="P15" s="68"/>
      <c r="Q15" s="68"/>
      <c r="R15" s="56" t="s">
        <v>76</v>
      </c>
      <c r="S15" s="16" t="s">
        <v>179</v>
      </c>
      <c r="T15" s="73"/>
      <c r="U15" s="74">
        <v>9254.2255859375</v>
      </c>
      <c r="V15" s="74">
        <v>244.42955017089801</v>
      </c>
      <c r="W15" s="72" t="s">
        <v>67</v>
      </c>
      <c r="X15" s="75"/>
      <c r="Y15" s="75"/>
      <c r="Z15" s="69">
        <v>15</v>
      </c>
      <c r="AA1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 s="76" t="str">
        <f>VLOOKUP(Vertices[[#This Row],[Vertex]],Lookup!A:B,2,FALSE)</f>
        <v>More Pivots Around Twitter Data (little-l, little-d, again;-)</v>
      </c>
      <c r="AD15" t="s">
        <v>5180</v>
      </c>
      <c r="AE15" t="str">
        <f>Vertices[[#This Row],[Tooltip]]</f>
        <v>http://blog.ouseful.info/2011/03/01/more-pivots-around-twitter-data-little-l-little-d-again/</v>
      </c>
    </row>
    <row r="16" spans="1:33" ht="30" x14ac:dyDescent="0.25">
      <c r="A16" s="14" t="s">
        <v>180</v>
      </c>
      <c r="B16" s="51">
        <v>1</v>
      </c>
      <c r="C16" s="51"/>
      <c r="D16" s="51"/>
      <c r="E16" s="52">
        <v>0</v>
      </c>
      <c r="F16" s="52">
        <v>1</v>
      </c>
      <c r="G16" s="52">
        <v>0</v>
      </c>
      <c r="H16" s="52">
        <v>0.99999800000000005</v>
      </c>
      <c r="I16" s="52">
        <v>0</v>
      </c>
      <c r="J16" s="15"/>
      <c r="K16" s="15"/>
      <c r="L16" s="71">
        <v>1.8706155322449878</v>
      </c>
      <c r="M16" s="67"/>
      <c r="N16" s="15"/>
      <c r="O16" s="15"/>
      <c r="P16" s="68"/>
      <c r="Q16" s="68"/>
      <c r="R16" s="56" t="s">
        <v>76</v>
      </c>
      <c r="S16" s="16" t="s">
        <v>180</v>
      </c>
      <c r="T16" s="73"/>
      <c r="U16" s="74">
        <v>9055.734375</v>
      </c>
      <c r="V16" s="74">
        <v>582.04034423828102</v>
      </c>
      <c r="W16" s="72" t="s">
        <v>67</v>
      </c>
      <c r="X16" s="75"/>
      <c r="Y16" s="75"/>
      <c r="Z16" s="69">
        <v>16</v>
      </c>
      <c r="AA1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 s="76" t="str">
        <f>VLOOKUP(Vertices[[#This Row],[Vertex]],Lookup!A:B,2,FALSE)</f>
        <v>Populating a Twitter List via Google Spreadsheet â€¦ Automatically! [Hashtag Communities]</v>
      </c>
      <c r="AD16" t="s">
        <v>5180</v>
      </c>
      <c r="AE16" t="str">
        <f>Vertices[[#This Row],[Tooltip]]</f>
        <v>http://www.rsc-ne-scotland.org.uk/mashe/2010/11/auto-twitter-list/</v>
      </c>
    </row>
    <row r="17" spans="1:31" ht="30" x14ac:dyDescent="0.25">
      <c r="A17" s="14" t="s">
        <v>181</v>
      </c>
      <c r="B17" s="51">
        <v>1</v>
      </c>
      <c r="C17" s="51"/>
      <c r="D17" s="51"/>
      <c r="E17" s="52">
        <v>0</v>
      </c>
      <c r="F17" s="52">
        <v>1</v>
      </c>
      <c r="G17" s="52">
        <v>0</v>
      </c>
      <c r="H17" s="52">
        <v>0.99999800000000005</v>
      </c>
      <c r="I17" s="52">
        <v>0</v>
      </c>
      <c r="J17" s="15"/>
      <c r="K17" s="15"/>
      <c r="L17" s="71">
        <v>1.8706155322449878</v>
      </c>
      <c r="M17" s="67"/>
      <c r="N17" s="15"/>
      <c r="O17" s="15"/>
      <c r="P17" s="68"/>
      <c r="Q17" s="68"/>
      <c r="R17" s="56" t="s">
        <v>76</v>
      </c>
      <c r="S17" s="16" t="s">
        <v>181</v>
      </c>
      <c r="T17" s="73"/>
      <c r="U17" s="74">
        <v>620.28326416015602</v>
      </c>
      <c r="V17" s="74">
        <v>760.58581542968705</v>
      </c>
      <c r="W17" s="72" t="s">
        <v>67</v>
      </c>
      <c r="X17" s="75"/>
      <c r="Y17" s="75"/>
      <c r="Z17" s="69">
        <v>17</v>
      </c>
      <c r="AA1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 s="76" t="str">
        <f>VLOOKUP(Vertices[[#This Row],[Vertex]],Lookup!A:B,2,FALSE)</f>
        <v>Openness on Digital Planetâ€¦</v>
      </c>
      <c r="AD17" t="s">
        <v>5180</v>
      </c>
      <c r="AE17" t="str">
        <f>Vertices[[#This Row],[Tooltip]]</f>
        <v>http://blog.ouseful.info/2011/02/03/openness-on-digital-planet/</v>
      </c>
    </row>
    <row r="18" spans="1:31" ht="30" x14ac:dyDescent="0.25">
      <c r="A18" s="14" t="s">
        <v>182</v>
      </c>
      <c r="B18" s="51">
        <v>1</v>
      </c>
      <c r="C18" s="51"/>
      <c r="D18" s="51"/>
      <c r="E18" s="52">
        <v>0</v>
      </c>
      <c r="F18" s="52">
        <v>1</v>
      </c>
      <c r="G18" s="52">
        <v>0</v>
      </c>
      <c r="H18" s="52">
        <v>0.99999800000000005</v>
      </c>
      <c r="I18" s="52">
        <v>0</v>
      </c>
      <c r="J18" s="15"/>
      <c r="K18" s="15"/>
      <c r="L18" s="71">
        <v>1.8706155322449878</v>
      </c>
      <c r="M18" s="67"/>
      <c r="N18" s="15"/>
      <c r="O18" s="15"/>
      <c r="P18" s="68"/>
      <c r="Q18" s="68"/>
      <c r="R18" s="56" t="s">
        <v>76</v>
      </c>
      <c r="S18" s="16" t="s">
        <v>182</v>
      </c>
      <c r="T18" s="73"/>
      <c r="U18" s="74">
        <v>421.79196166992102</v>
      </c>
      <c r="V18" s="74">
        <v>1118.49182128906</v>
      </c>
      <c r="W18" s="72" t="s">
        <v>67</v>
      </c>
      <c r="X18" s="75"/>
      <c r="Y18" s="75"/>
      <c r="Z18" s="69">
        <v>18</v>
      </c>
      <c r="AA1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 s="76" t="str">
        <f>VLOOKUP(Vertices[[#This Row],[Vertex]],Lookup!A:B,2,FALSE)</f>
        <v>&amp;#8220;You are a natural with a face for radio&amp;#8221;</v>
      </c>
      <c r="AD18" t="s">
        <v>5180</v>
      </c>
      <c r="AE18" t="str">
        <f>Vertices[[#This Row],[Tooltip]]</f>
        <v>http://ukwebfocus.wordpress.com/2010/07/27/yo-have-the-face-for-radio/</v>
      </c>
    </row>
    <row r="19" spans="1:31" ht="30" x14ac:dyDescent="0.25">
      <c r="A19" s="14" t="s">
        <v>183</v>
      </c>
      <c r="B19" s="51">
        <v>1</v>
      </c>
      <c r="C19" s="51"/>
      <c r="D19" s="51"/>
      <c r="E19" s="52">
        <v>0</v>
      </c>
      <c r="F19" s="52">
        <v>1</v>
      </c>
      <c r="G19" s="52">
        <v>0</v>
      </c>
      <c r="H19" s="52">
        <v>0.99999800000000005</v>
      </c>
      <c r="I19" s="52">
        <v>0</v>
      </c>
      <c r="J19" s="15"/>
      <c r="K19" s="15"/>
      <c r="L19" s="71">
        <v>1.8706155322449878</v>
      </c>
      <c r="M19" s="67"/>
      <c r="N19" s="15"/>
      <c r="O19" s="15"/>
      <c r="P19" s="68"/>
      <c r="Q19" s="68"/>
      <c r="R19" s="56" t="s">
        <v>76</v>
      </c>
      <c r="S19" s="16" t="s">
        <v>183</v>
      </c>
      <c r="T19" s="73"/>
      <c r="U19" s="74">
        <v>918.01940917968705</v>
      </c>
      <c r="V19" s="74">
        <v>760.5810546875</v>
      </c>
      <c r="W19" s="72" t="s">
        <v>67</v>
      </c>
      <c r="X19" s="75"/>
      <c r="Y19" s="75"/>
      <c r="Z19" s="69">
        <v>19</v>
      </c>
      <c r="AA1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 s="76" t="str">
        <f>VLOOKUP(Vertices[[#This Row],[Vertex]],Lookup!A:B,2,FALSE)</f>
        <v>Setting An Exercise In Social Media â€œResearchâ€</v>
      </c>
      <c r="AD19" t="s">
        <v>5180</v>
      </c>
      <c r="AE19" t="str">
        <f>Vertices[[#This Row],[Tooltip]]</f>
        <v>http://blog.ouseful.info/2011/01/14/setting-an-exercise-in-social-media-research/</v>
      </c>
    </row>
    <row r="20" spans="1:31" ht="30" x14ac:dyDescent="0.25">
      <c r="A20" s="14" t="s">
        <v>184</v>
      </c>
      <c r="B20" s="51">
        <v>1</v>
      </c>
      <c r="C20" s="51"/>
      <c r="D20" s="51"/>
      <c r="E20" s="52">
        <v>0</v>
      </c>
      <c r="F20" s="52">
        <v>1</v>
      </c>
      <c r="G20" s="52">
        <v>0</v>
      </c>
      <c r="H20" s="52">
        <v>0.99999800000000005</v>
      </c>
      <c r="I20" s="52">
        <v>0</v>
      </c>
      <c r="J20" s="15"/>
      <c r="K20" s="15"/>
      <c r="L20" s="71">
        <v>1.8706155322449878</v>
      </c>
      <c r="M20" s="67"/>
      <c r="N20" s="15"/>
      <c r="O20" s="15"/>
      <c r="P20" s="68"/>
      <c r="Q20" s="68"/>
      <c r="R20" s="56" t="s">
        <v>76</v>
      </c>
      <c r="S20" s="16" t="s">
        <v>184</v>
      </c>
      <c r="T20" s="73"/>
      <c r="U20" s="74">
        <v>719.52813720703102</v>
      </c>
      <c r="V20" s="74">
        <v>1118.48706054687</v>
      </c>
      <c r="W20" s="72" t="s">
        <v>67</v>
      </c>
      <c r="X20" s="75"/>
      <c r="Y20" s="75"/>
      <c r="Z20" s="69">
        <v>20</v>
      </c>
      <c r="AA2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 s="76" t="str">
        <f>VLOOKUP(Vertices[[#This Row],[Vertex]],Lookup!A:B,2,FALSE)</f>
        <v>Institutional Use of Twitter by Russell Group Universities</v>
      </c>
      <c r="AD20" t="s">
        <v>5180</v>
      </c>
      <c r="AE20" t="str">
        <f>Vertices[[#This Row],[Tooltip]]</f>
        <v>http://ukwebfocus.wordpress.com/2011/01/14/institutional-use-of-twitter-by-russell-group-universities/</v>
      </c>
    </row>
    <row r="21" spans="1:31" ht="30" x14ac:dyDescent="0.25">
      <c r="A21" s="14" t="s">
        <v>185</v>
      </c>
      <c r="B21" s="51">
        <v>2</v>
      </c>
      <c r="C21" s="51"/>
      <c r="D21" s="51"/>
      <c r="E21" s="52">
        <v>1</v>
      </c>
      <c r="F21" s="52">
        <v>0.5</v>
      </c>
      <c r="G21" s="52">
        <v>0</v>
      </c>
      <c r="H21" s="52">
        <v>1.4594560000000001</v>
      </c>
      <c r="I21" s="52">
        <v>0</v>
      </c>
      <c r="J21" s="15"/>
      <c r="K21" s="15"/>
      <c r="L21" s="71">
        <v>2.2019143104447325</v>
      </c>
      <c r="M21" s="67"/>
      <c r="N21" s="15"/>
      <c r="O21" s="15"/>
      <c r="P21" s="68"/>
      <c r="Q21" s="68"/>
      <c r="R21" s="56" t="s">
        <v>76</v>
      </c>
      <c r="S21" s="16" t="s">
        <v>185</v>
      </c>
      <c r="T21" s="73"/>
      <c r="U21" s="74">
        <v>7469.1982421875</v>
      </c>
      <c r="V21" s="74">
        <v>5932.3828125</v>
      </c>
      <c r="W21" s="72" t="s">
        <v>67</v>
      </c>
      <c r="X21" s="75"/>
      <c r="Y21" s="75"/>
      <c r="Z21" s="69">
        <v>21</v>
      </c>
      <c r="AA2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 s="76" t="str">
        <f>VLOOKUP(Vertices[[#This Row],[Vertex]],Lookup!A:B,2,FALSE)</f>
        <v>Unmeasurable Impact</v>
      </c>
      <c r="AD21" t="s">
        <v>5180</v>
      </c>
      <c r="AE21" t="str">
        <f>Vertices[[#This Row],[Tooltip]]</f>
        <v>http://blog.ouseful.info/2010/12/22/unmeasurable-impact/</v>
      </c>
    </row>
    <row r="22" spans="1:31" ht="30" x14ac:dyDescent="0.25">
      <c r="A22" s="14" t="s">
        <v>186</v>
      </c>
      <c r="B22" s="51">
        <v>1</v>
      </c>
      <c r="C22" s="51"/>
      <c r="D22" s="51"/>
      <c r="E22" s="52">
        <v>0</v>
      </c>
      <c r="F22" s="52">
        <v>0.33333299999999999</v>
      </c>
      <c r="G22" s="52">
        <v>0</v>
      </c>
      <c r="H22" s="52">
        <v>0.77026899999999998</v>
      </c>
      <c r="I22" s="52">
        <v>0</v>
      </c>
      <c r="J22" s="15"/>
      <c r="K22" s="15"/>
      <c r="L22" s="71">
        <v>1.7049661431451153</v>
      </c>
      <c r="M22" s="67"/>
      <c r="N22" s="15"/>
      <c r="O22" s="15"/>
      <c r="P22" s="68"/>
      <c r="Q22" s="68"/>
      <c r="R22" s="56" t="s">
        <v>76</v>
      </c>
      <c r="S22" s="16" t="s">
        <v>186</v>
      </c>
      <c r="T22" s="73"/>
      <c r="U22" s="74">
        <v>7380.3017578125</v>
      </c>
      <c r="V22" s="74">
        <v>6525.2978515625</v>
      </c>
      <c r="W22" s="72" t="s">
        <v>67</v>
      </c>
      <c r="X22" s="75"/>
      <c r="Y22" s="75"/>
      <c r="Z22" s="69">
        <v>22</v>
      </c>
      <c r="AA2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 s="76" t="e">
        <f>VLOOKUP(Vertices[[#This Row],[Vertex]],Lookup!A:B,2,FALSE)</f>
        <v>#N/A</v>
      </c>
      <c r="AD22" t="s">
        <v>5180</v>
      </c>
      <c r="AE22" t="str">
        <f>Vertices[[#This Row],[Tooltip]]</f>
        <v>http://ukwebfocus.wordpress.com/2007/11/22/when-two-tribes-go-to-war/</v>
      </c>
    </row>
    <row r="23" spans="1:31" ht="30" x14ac:dyDescent="0.25">
      <c r="A23" s="14" t="s">
        <v>187</v>
      </c>
      <c r="B23" s="51">
        <v>1</v>
      </c>
      <c r="C23" s="51"/>
      <c r="D23" s="51"/>
      <c r="E23" s="52">
        <v>0</v>
      </c>
      <c r="F23" s="52">
        <v>0.33333299999999999</v>
      </c>
      <c r="G23" s="52">
        <v>0</v>
      </c>
      <c r="H23" s="52">
        <v>0.77026899999999998</v>
      </c>
      <c r="I23" s="52">
        <v>0</v>
      </c>
      <c r="J23" s="15"/>
      <c r="K23" s="15"/>
      <c r="L23" s="71">
        <v>1.7049661431451153</v>
      </c>
      <c r="M23" s="67"/>
      <c r="N23" s="15"/>
      <c r="O23" s="15"/>
      <c r="P23" s="68"/>
      <c r="Q23" s="68"/>
      <c r="R23" s="56" t="s">
        <v>76</v>
      </c>
      <c r="S23" s="16" t="s">
        <v>187</v>
      </c>
      <c r="T23" s="73"/>
      <c r="U23" s="74">
        <v>7884.4228515625</v>
      </c>
      <c r="V23" s="74">
        <v>5457.86767578125</v>
      </c>
      <c r="W23" s="72" t="s">
        <v>67</v>
      </c>
      <c r="X23" s="75"/>
      <c r="Y23" s="75"/>
      <c r="Z23" s="69">
        <v>23</v>
      </c>
      <c r="AA2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 s="76" t="str">
        <f>VLOOKUP(Vertices[[#This Row],[Vertex]],Lookup!A:B,2,FALSE)</f>
        <v>Lessons From Delicious&amp;#8217;s (Non)-Demise</v>
      </c>
      <c r="AD23" t="s">
        <v>5180</v>
      </c>
      <c r="AE23" t="str">
        <f>Vertices[[#This Row],[Tooltip]]</f>
        <v>http://ukwebfocus.wordpress.com/2010/12/20/lessons-from-deliciouss-non-demis/</v>
      </c>
    </row>
    <row r="24" spans="1:31" ht="30" x14ac:dyDescent="0.25">
      <c r="A24" s="14" t="s">
        <v>188</v>
      </c>
      <c r="B24" s="51">
        <v>2</v>
      </c>
      <c r="C24" s="51"/>
      <c r="D24" s="51"/>
      <c r="E24" s="52">
        <v>1</v>
      </c>
      <c r="F24" s="52">
        <v>0.5</v>
      </c>
      <c r="G24" s="52">
        <v>0</v>
      </c>
      <c r="H24" s="52">
        <v>1.4594560000000001</v>
      </c>
      <c r="I24" s="52">
        <v>0</v>
      </c>
      <c r="J24" s="15"/>
      <c r="K24" s="15"/>
      <c r="L24" s="71">
        <v>2.2019143104447325</v>
      </c>
      <c r="M24" s="67"/>
      <c r="N24" s="15"/>
      <c r="O24" s="15"/>
      <c r="P24" s="68"/>
      <c r="Q24" s="68"/>
      <c r="R24" s="56" t="s">
        <v>76</v>
      </c>
      <c r="S24" s="16" t="s">
        <v>188</v>
      </c>
      <c r="T24" s="73"/>
      <c r="U24" s="74">
        <v>7054.08447265625</v>
      </c>
      <c r="V24" s="74">
        <v>8045.1494140625</v>
      </c>
      <c r="W24" s="72" t="s">
        <v>67</v>
      </c>
      <c r="X24" s="75"/>
      <c r="Y24" s="75"/>
      <c r="Z24" s="69">
        <v>24</v>
      </c>
      <c r="AA2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 s="76" t="str">
        <f>VLOOKUP(Vertices[[#This Row],[Vertex]],Lookup!A:B,2,FALSE)</f>
        <v>Broken RSS, and a Comment About Blog Comments</v>
      </c>
      <c r="AD24" t="s">
        <v>5180</v>
      </c>
      <c r="AE24" t="str">
        <f>Vertices[[#This Row],[Tooltip]]</f>
        <v>http://blog.ouseful.info/2010/12/22/rss-in-repositories-and-a-comment-about-blog-comments/</v>
      </c>
    </row>
    <row r="25" spans="1:31" ht="30" x14ac:dyDescent="0.25">
      <c r="A25" s="14" t="s">
        <v>189</v>
      </c>
      <c r="B25" s="51">
        <v>1</v>
      </c>
      <c r="C25" s="51"/>
      <c r="D25" s="51"/>
      <c r="E25" s="52">
        <v>0</v>
      </c>
      <c r="F25" s="52">
        <v>0.33333299999999999</v>
      </c>
      <c r="G25" s="52">
        <v>0</v>
      </c>
      <c r="H25" s="52">
        <v>0.77026899999999998</v>
      </c>
      <c r="I25" s="52">
        <v>0</v>
      </c>
      <c r="J25" s="15"/>
      <c r="K25" s="15"/>
      <c r="L25" s="71">
        <v>1.7049661431451153</v>
      </c>
      <c r="M25" s="67"/>
      <c r="N25" s="15"/>
      <c r="O25" s="15"/>
      <c r="P25" s="68"/>
      <c r="Q25" s="68"/>
      <c r="R25" s="56" t="s">
        <v>76</v>
      </c>
      <c r="S25" s="16" t="s">
        <v>189</v>
      </c>
      <c r="T25" s="73"/>
      <c r="U25" s="74">
        <v>7420.974609375</v>
      </c>
      <c r="V25" s="74">
        <v>7549.5546875</v>
      </c>
      <c r="W25" s="72" t="s">
        <v>67</v>
      </c>
      <c r="X25" s="75"/>
      <c r="Y25" s="75"/>
      <c r="Z25" s="69">
        <v>25</v>
      </c>
      <c r="AA2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5" s="76" t="e">
        <f>VLOOKUP(Vertices[[#This Row],[Vertex]],Lookup!A:B,2,FALSE)</f>
        <v>#N/A</v>
      </c>
      <c r="AD25" t="s">
        <v>5180</v>
      </c>
      <c r="AE25" t="str">
        <f>Vertices[[#This Row],[Tooltip]]</f>
        <v>http://ukwebfocus.wordpress.com/2010/12/22/is-it-too-late-to-exploit-rss-in-repositories/#comment-85617</v>
      </c>
    </row>
    <row r="26" spans="1:31" ht="30" x14ac:dyDescent="0.25">
      <c r="A26" s="14" t="s">
        <v>190</v>
      </c>
      <c r="B26" s="51">
        <v>1</v>
      </c>
      <c r="C26" s="51"/>
      <c r="D26" s="51"/>
      <c r="E26" s="52">
        <v>0</v>
      </c>
      <c r="F26" s="52">
        <v>0.33333299999999999</v>
      </c>
      <c r="G26" s="52">
        <v>0</v>
      </c>
      <c r="H26" s="52">
        <v>0.77026899999999998</v>
      </c>
      <c r="I26" s="52">
        <v>0</v>
      </c>
      <c r="J26" s="15"/>
      <c r="K26" s="15"/>
      <c r="L26" s="71">
        <v>1.7049661431451153</v>
      </c>
      <c r="M26" s="67"/>
      <c r="N26" s="15"/>
      <c r="O26" s="15"/>
      <c r="P26" s="68"/>
      <c r="Q26" s="68"/>
      <c r="R26" s="56" t="s">
        <v>76</v>
      </c>
      <c r="S26" s="16" t="s">
        <v>190</v>
      </c>
      <c r="T26" s="73"/>
      <c r="U26" s="74">
        <v>6660.00732421875</v>
      </c>
      <c r="V26" s="74">
        <v>8513.5419921875</v>
      </c>
      <c r="W26" s="72" t="s">
        <v>67</v>
      </c>
      <c r="X26" s="75"/>
      <c r="Y26" s="75"/>
      <c r="Z26" s="69">
        <v>26</v>
      </c>
      <c r="AA2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6" s="76" t="str">
        <f>VLOOKUP(Vertices[[#This Row],[Vertex]],Lookup!A:B,2,FALSE)</f>
        <v>Is It Too Late To Exploit RSS In Repositories?</v>
      </c>
      <c r="AD26" t="s">
        <v>5180</v>
      </c>
      <c r="AE26" t="str">
        <f>Vertices[[#This Row],[Tooltip]]</f>
        <v>http://ukwebfocus.wordpress.com/2010/12/22/is-it-too-late-to-exploit-rss-in-repositories/</v>
      </c>
    </row>
    <row r="27" spans="1:31" ht="30" x14ac:dyDescent="0.25">
      <c r="A27" s="14" t="s">
        <v>191</v>
      </c>
      <c r="B27" s="51">
        <v>2</v>
      </c>
      <c r="C27" s="51"/>
      <c r="D27" s="51"/>
      <c r="E27" s="52">
        <v>1</v>
      </c>
      <c r="F27" s="52">
        <v>0.5</v>
      </c>
      <c r="G27" s="52">
        <v>0</v>
      </c>
      <c r="H27" s="52">
        <v>1.4594560000000001</v>
      </c>
      <c r="I27" s="52">
        <v>0</v>
      </c>
      <c r="J27" s="15"/>
      <c r="K27" s="15"/>
      <c r="L27" s="71">
        <v>2.2019143104447325</v>
      </c>
      <c r="M27" s="67"/>
      <c r="N27" s="15"/>
      <c r="O27" s="15"/>
      <c r="P27" s="68"/>
      <c r="Q27" s="68"/>
      <c r="R27" s="56" t="s">
        <v>76</v>
      </c>
      <c r="S27" s="16" t="s">
        <v>191</v>
      </c>
      <c r="T27" s="73"/>
      <c r="U27" s="74">
        <v>7242.1123046875</v>
      </c>
      <c r="V27" s="74">
        <v>6692.42529296875</v>
      </c>
      <c r="W27" s="72" t="s">
        <v>67</v>
      </c>
      <c r="X27" s="75"/>
      <c r="Y27" s="75"/>
      <c r="Z27" s="69">
        <v>27</v>
      </c>
      <c r="AA2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7" s="76" t="str">
        <f>VLOOKUP(Vertices[[#This Row],[Vertex]],Lookup!A:B,2,FALSE)</f>
        <v>Time, Yet, for Twitter Captions on BBC iPlayer Content?</v>
      </c>
      <c r="AD27" t="s">
        <v>5180</v>
      </c>
      <c r="AE27" t="str">
        <f>Vertices[[#This Row],[Tooltip]]</f>
        <v>http://blog.ouseful.info/2010/11/23/time-yet-for-twitter-captions-on-bbc-iplayer-content/</v>
      </c>
    </row>
    <row r="28" spans="1:31" ht="30" x14ac:dyDescent="0.25">
      <c r="A28" s="14" t="s">
        <v>192</v>
      </c>
      <c r="B28" s="51">
        <v>1</v>
      </c>
      <c r="C28" s="51"/>
      <c r="D28" s="51"/>
      <c r="E28" s="52">
        <v>0</v>
      </c>
      <c r="F28" s="52">
        <v>0.33333299999999999</v>
      </c>
      <c r="G28" s="52">
        <v>0</v>
      </c>
      <c r="H28" s="52">
        <v>0.77026899999999998</v>
      </c>
      <c r="I28" s="52">
        <v>0</v>
      </c>
      <c r="J28" s="15"/>
      <c r="K28" s="15"/>
      <c r="L28" s="71">
        <v>1.7049661431451153</v>
      </c>
      <c r="M28" s="67"/>
      <c r="N28" s="15"/>
      <c r="O28" s="15"/>
      <c r="P28" s="68"/>
      <c r="Q28" s="68"/>
      <c r="R28" s="56" t="s">
        <v>76</v>
      </c>
      <c r="S28" s="16" t="s">
        <v>192</v>
      </c>
      <c r="T28" s="73"/>
      <c r="U28" s="74">
        <v>7876.5126953125</v>
      </c>
      <c r="V28" s="74">
        <v>6872.35107421875</v>
      </c>
      <c r="W28" s="72" t="s">
        <v>67</v>
      </c>
      <c r="X28" s="75"/>
      <c r="Y28" s="75"/>
      <c r="Z28" s="69">
        <v>28</v>
      </c>
      <c r="AA2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8" s="76" t="str">
        <f>VLOOKUP(Vertices[[#This Row],[Vertex]],Lookup!A:B,2,FALSE)</f>
        <v>iTitle: Full circle with Twitter subtitle playback in YouTube (ALT-C 2010 Keynotes)</v>
      </c>
      <c r="AD28" t="s">
        <v>5180</v>
      </c>
      <c r="AE28" t="str">
        <f>Vertices[[#This Row],[Tooltip]]</f>
        <v>http://www.rsc-ne-scotland.org.uk/mashe/2010/11/ititle-altc2010/</v>
      </c>
    </row>
    <row r="29" spans="1:31" ht="30" x14ac:dyDescent="0.25">
      <c r="A29" s="14" t="s">
        <v>193</v>
      </c>
      <c r="B29" s="51">
        <v>1</v>
      </c>
      <c r="C29" s="51"/>
      <c r="D29" s="51"/>
      <c r="E29" s="52">
        <v>0</v>
      </c>
      <c r="F29" s="52">
        <v>0.33333299999999999</v>
      </c>
      <c r="G29" s="52">
        <v>0</v>
      </c>
      <c r="H29" s="52">
        <v>0.77026899999999998</v>
      </c>
      <c r="I29" s="52">
        <v>0</v>
      </c>
      <c r="J29" s="15"/>
      <c r="K29" s="15"/>
      <c r="L29" s="71">
        <v>1.7049661431451153</v>
      </c>
      <c r="M29" s="67"/>
      <c r="N29" s="15"/>
      <c r="O29" s="15"/>
      <c r="P29" s="68"/>
      <c r="Q29" s="68"/>
      <c r="R29" s="56" t="s">
        <v>76</v>
      </c>
      <c r="S29" s="16" t="s">
        <v>193</v>
      </c>
      <c r="T29" s="73"/>
      <c r="U29" s="74">
        <v>6601.91943359375</v>
      </c>
      <c r="V29" s="74">
        <v>6515.47509765625</v>
      </c>
      <c r="W29" s="72" t="s">
        <v>67</v>
      </c>
      <c r="X29" s="75"/>
      <c r="Y29" s="75"/>
      <c r="Z29" s="69">
        <v>29</v>
      </c>
      <c r="AA2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9" s="76" t="str">
        <f>VLOOKUP(Vertices[[#This Row],[Vertex]],Lookup!A:B,2,FALSE)</f>
        <v>What they were saying: Leaders debate on BBC iPlayer with twitter subtitles from parliamentary candidates</v>
      </c>
      <c r="AD29" t="s">
        <v>5180</v>
      </c>
      <c r="AE29" t="str">
        <f>Vertices[[#This Row],[Tooltip]]</f>
        <v>http://www.rsc-ne-scotland.org.uk/mashe/2010/05/leaders-debate-on-bbc-iplayer-with-twitter-subtitles/</v>
      </c>
    </row>
    <row r="30" spans="1:31" ht="30" x14ac:dyDescent="0.25">
      <c r="A30" s="14" t="s">
        <v>194</v>
      </c>
      <c r="B30" s="51">
        <v>3</v>
      </c>
      <c r="C30" s="51"/>
      <c r="D30" s="51"/>
      <c r="E30" s="52">
        <v>5</v>
      </c>
      <c r="F30" s="52">
        <v>0.2</v>
      </c>
      <c r="G30" s="52">
        <v>0</v>
      </c>
      <c r="H30" s="52">
        <v>1.787785</v>
      </c>
      <c r="I30" s="52">
        <v>0</v>
      </c>
      <c r="J30" s="15"/>
      <c r="K30" s="15"/>
      <c r="L30" s="71">
        <v>2.4386606431836202</v>
      </c>
      <c r="M30" s="67"/>
      <c r="N30" s="15"/>
      <c r="O30" s="15"/>
      <c r="P30" s="68"/>
      <c r="Q30" s="68"/>
      <c r="R30" s="56" t="s">
        <v>76</v>
      </c>
      <c r="S30" s="16" t="s">
        <v>194</v>
      </c>
      <c r="T30" s="73"/>
      <c r="U30" s="74">
        <v>8385.8564453125</v>
      </c>
      <c r="V30" s="74">
        <v>7687.23583984375</v>
      </c>
      <c r="W30" s="72" t="s">
        <v>67</v>
      </c>
      <c r="X30" s="75"/>
      <c r="Y30" s="75"/>
      <c r="Z30" s="69">
        <v>30</v>
      </c>
      <c r="AA3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0" s="76" t="str">
        <f>VLOOKUP(Vertices[[#This Row],[Vertex]],Lookup!A:B,2,FALSE)</f>
        <v>A Custom Search Engine for the Computer Weekly IT Blog Awards 2010 Nominees</v>
      </c>
      <c r="AD30" t="s">
        <v>5180</v>
      </c>
      <c r="AE30" t="str">
        <f>Vertices[[#This Row],[Tooltip]]</f>
        <v>http://blog.ouseful.info/2010/10/22/a-custom-search-engine-for-the-computer-weekly-it-blog-awards-2010-nominees/</v>
      </c>
    </row>
    <row r="31" spans="1:31" ht="30" x14ac:dyDescent="0.25">
      <c r="A31" s="14" t="s">
        <v>195</v>
      </c>
      <c r="B31" s="51">
        <v>1</v>
      </c>
      <c r="C31" s="51"/>
      <c r="D31" s="51"/>
      <c r="E31" s="52">
        <v>0</v>
      </c>
      <c r="F31" s="52">
        <v>0.125</v>
      </c>
      <c r="G31" s="52">
        <v>0</v>
      </c>
      <c r="H31" s="52">
        <v>0.65653899999999998</v>
      </c>
      <c r="I31" s="52">
        <v>0</v>
      </c>
      <c r="J31" s="15"/>
      <c r="K31" s="15"/>
      <c r="L31" s="71">
        <v>1.6229594960856302</v>
      </c>
      <c r="M31" s="67"/>
      <c r="N31" s="15"/>
      <c r="O31" s="15"/>
      <c r="P31" s="68"/>
      <c r="Q31" s="68"/>
      <c r="R31" s="56" t="s">
        <v>76</v>
      </c>
      <c r="S31" s="16" t="s">
        <v>195</v>
      </c>
      <c r="T31" s="73"/>
      <c r="U31" s="74">
        <v>7765.89111328125</v>
      </c>
      <c r="V31" s="74">
        <v>7325.7451171875</v>
      </c>
      <c r="W31" s="72" t="s">
        <v>67</v>
      </c>
      <c r="X31" s="75"/>
      <c r="Y31" s="75"/>
      <c r="Z31" s="69">
        <v>31</v>
      </c>
      <c r="AA3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1" s="76" t="e">
        <f>VLOOKUP(Vertices[[#This Row],[Vertex]],Lookup!A:B,2,FALSE)</f>
        <v>#N/A</v>
      </c>
      <c r="AD31" t="s">
        <v>5180</v>
      </c>
      <c r="AE31" t="str">
        <f>Vertices[[#This Row],[Tooltip]]</f>
        <v>http://www.rsc-ne-scotland.org.uk/mashe/search/?cx=001484299020820980029:u2el_bm2ree</v>
      </c>
    </row>
    <row r="32" spans="1:31" ht="30" x14ac:dyDescent="0.25">
      <c r="A32" s="14" t="s">
        <v>196</v>
      </c>
      <c r="B32" s="51">
        <v>2</v>
      </c>
      <c r="C32" s="51"/>
      <c r="D32" s="51"/>
      <c r="E32" s="52">
        <v>3</v>
      </c>
      <c r="F32" s="52">
        <v>0.16666700000000001</v>
      </c>
      <c r="G32" s="52">
        <v>0</v>
      </c>
      <c r="H32" s="52">
        <v>1.227457</v>
      </c>
      <c r="I32" s="52">
        <v>0</v>
      </c>
      <c r="J32" s="15"/>
      <c r="K32" s="15"/>
      <c r="L32" s="71">
        <v>2.0346281052996211</v>
      </c>
      <c r="M32" s="67"/>
      <c r="N32" s="15"/>
      <c r="O32" s="15"/>
      <c r="P32" s="68"/>
      <c r="Q32" s="68"/>
      <c r="R32" s="56" t="s">
        <v>76</v>
      </c>
      <c r="S32" s="16" t="s">
        <v>196</v>
      </c>
      <c r="T32" s="73"/>
      <c r="U32" s="74">
        <v>8386.7529296875</v>
      </c>
      <c r="V32" s="74">
        <v>8328.3095703125</v>
      </c>
      <c r="W32" s="72" t="s">
        <v>67</v>
      </c>
      <c r="X32" s="75"/>
      <c r="Y32" s="75"/>
      <c r="Z32" s="69">
        <v>32</v>
      </c>
      <c r="AA3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2" s="76" t="str">
        <f>VLOOKUP(Vertices[[#This Row],[Vertex]],Lookup!A:B,2,FALSE)</f>
        <v>How to Google Instant(ise) a Custom Search Engine (CSE) â€“ Revisited</v>
      </c>
      <c r="AD32" t="s">
        <v>5180</v>
      </c>
      <c r="AE32" t="str">
        <f>Vertices[[#This Row],[Tooltip]]</f>
        <v>http://www.rsc-ne-scotland.org.uk/mashe/2010/09/instant-cse/</v>
      </c>
    </row>
    <row r="33" spans="1:31" ht="30" x14ac:dyDescent="0.25">
      <c r="A33" s="14" t="s">
        <v>197</v>
      </c>
      <c r="B33" s="51">
        <v>1</v>
      </c>
      <c r="C33" s="51"/>
      <c r="D33" s="51"/>
      <c r="E33" s="52">
        <v>0</v>
      </c>
      <c r="F33" s="52">
        <v>0.16666700000000001</v>
      </c>
      <c r="G33" s="52">
        <v>0</v>
      </c>
      <c r="H33" s="52">
        <v>0.70175299999999996</v>
      </c>
      <c r="I33" s="52">
        <v>0</v>
      </c>
      <c r="J33" s="15"/>
      <c r="K33" s="15"/>
      <c r="L33" s="71">
        <v>1.6555616990237076</v>
      </c>
      <c r="M33" s="67"/>
      <c r="N33" s="15"/>
      <c r="O33" s="15"/>
      <c r="P33" s="68"/>
      <c r="Q33" s="68"/>
      <c r="R33" s="56" t="s">
        <v>76</v>
      </c>
      <c r="S33" s="16" t="s">
        <v>197</v>
      </c>
      <c r="T33" s="73"/>
      <c r="U33" s="74">
        <v>7664.77099609375</v>
      </c>
      <c r="V33" s="74">
        <v>6880.6298828125</v>
      </c>
      <c r="W33" s="72" t="s">
        <v>67</v>
      </c>
      <c r="X33" s="75"/>
      <c r="Y33" s="75"/>
      <c r="Z33" s="69">
        <v>33</v>
      </c>
      <c r="AA3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3" s="76" t="str">
        <f>VLOOKUP(Vertices[[#This Row],[Vertex]],Lookup!A:B,2,FALSE)</f>
        <v>Adding Value to the Blog Award Nomination Collectionsâ€¦</v>
      </c>
      <c r="AD33" t="s">
        <v>5180</v>
      </c>
      <c r="AE33" t="str">
        <f>Vertices[[#This Row],[Tooltip]]</f>
        <v>http://blog.ouseful.info/2010/10/21/adding-value-to-the-blog-awards-process/</v>
      </c>
    </row>
    <row r="34" spans="1:31" ht="30" x14ac:dyDescent="0.25">
      <c r="A34" s="14" t="s">
        <v>198</v>
      </c>
      <c r="B34" s="51">
        <v>2</v>
      </c>
      <c r="C34" s="51"/>
      <c r="D34" s="51"/>
      <c r="E34" s="52">
        <v>2</v>
      </c>
      <c r="F34" s="52">
        <v>0.25</v>
      </c>
      <c r="G34" s="52">
        <v>0</v>
      </c>
      <c r="H34" s="52">
        <v>1.298243</v>
      </c>
      <c r="I34" s="52">
        <v>0</v>
      </c>
      <c r="J34" s="15"/>
      <c r="K34" s="15"/>
      <c r="L34" s="71">
        <v>2.0856693654662677</v>
      </c>
      <c r="M34" s="67"/>
      <c r="N34" s="15"/>
      <c r="O34" s="15"/>
      <c r="P34" s="68"/>
      <c r="Q34" s="68"/>
      <c r="R34" s="56" t="s">
        <v>76</v>
      </c>
      <c r="S34" s="16" t="s">
        <v>198</v>
      </c>
      <c r="T34" s="73"/>
      <c r="U34" s="74">
        <v>7031.60595703125</v>
      </c>
      <c r="V34" s="74">
        <v>6665.8193359375</v>
      </c>
      <c r="W34" s="72" t="s">
        <v>67</v>
      </c>
      <c r="X34" s="75"/>
      <c r="Y34" s="75"/>
      <c r="Z34" s="69">
        <v>34</v>
      </c>
      <c r="AA3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4" s="76" t="str">
        <f>VLOOKUP(Vertices[[#This Row],[Vertex]],Lookup!A:B,2,FALSE)</f>
        <v>IT Blog Awards 2010: Individual IT Professional Male</v>
      </c>
      <c r="AD34" t="s">
        <v>5180</v>
      </c>
      <c r="AE34" t="str">
        <f>Vertices[[#This Row],[Tooltip]]</f>
        <v>http://ukwebfocus.wordpress.com/2010/10/21/it-blog-awards-2010-individual-it-professional-male/</v>
      </c>
    </row>
    <row r="35" spans="1:31" ht="30" x14ac:dyDescent="0.25">
      <c r="A35" s="14" t="s">
        <v>199</v>
      </c>
      <c r="B35" s="51">
        <v>1</v>
      </c>
      <c r="C35" s="51"/>
      <c r="D35" s="51"/>
      <c r="E35" s="52">
        <v>0</v>
      </c>
      <c r="F35" s="52">
        <v>0.111111</v>
      </c>
      <c r="G35" s="52">
        <v>0</v>
      </c>
      <c r="H35" s="52">
        <v>0.67166899999999996</v>
      </c>
      <c r="I35" s="52">
        <v>0</v>
      </c>
      <c r="J35" s="15"/>
      <c r="K35" s="15"/>
      <c r="L35" s="71">
        <v>1.6338691995060997</v>
      </c>
      <c r="M35" s="67"/>
      <c r="N35" s="15"/>
      <c r="O35" s="15"/>
      <c r="P35" s="68"/>
      <c r="Q35" s="68"/>
      <c r="R35" s="56" t="s">
        <v>76</v>
      </c>
      <c r="S35" s="16" t="s">
        <v>199</v>
      </c>
      <c r="T35" s="73"/>
      <c r="U35" s="74">
        <v>8400.28515625</v>
      </c>
      <c r="V35" s="74">
        <v>8932.9931640625</v>
      </c>
      <c r="W35" s="72" t="s">
        <v>67</v>
      </c>
      <c r="X35" s="75"/>
      <c r="Y35" s="75"/>
      <c r="Z35" s="69">
        <v>35</v>
      </c>
      <c r="AA3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5" s="76" t="str">
        <f>VLOOKUP(Vertices[[#This Row],[Vertex]],Lookup!A:B,2,FALSE)</f>
        <v>Finding Email Addresses from Twitter IDs â€“ Google OtherMe</v>
      </c>
      <c r="AD35" t="s">
        <v>5180</v>
      </c>
      <c r="AE35" t="str">
        <f>Vertices[[#This Row],[Tooltip]]</f>
        <v>http://blog.ouseful.info/2010/09/20/finding-email-addresses-from-twitter-ids-google-otherme/</v>
      </c>
    </row>
    <row r="36" spans="1:31" ht="30" x14ac:dyDescent="0.25">
      <c r="A36" s="14" t="s">
        <v>200</v>
      </c>
      <c r="B36" s="51">
        <v>1</v>
      </c>
      <c r="C36" s="51"/>
      <c r="D36" s="51"/>
      <c r="E36" s="52">
        <v>0</v>
      </c>
      <c r="F36" s="52">
        <v>1</v>
      </c>
      <c r="G36" s="52">
        <v>0</v>
      </c>
      <c r="H36" s="52">
        <v>0.99999800000000005</v>
      </c>
      <c r="I36" s="52">
        <v>0</v>
      </c>
      <c r="J36" s="15"/>
      <c r="K36" s="15"/>
      <c r="L36" s="71">
        <v>1.8706155322449878</v>
      </c>
      <c r="M36" s="67"/>
      <c r="N36" s="15"/>
      <c r="O36" s="15"/>
      <c r="P36" s="68"/>
      <c r="Q36" s="68"/>
      <c r="R36" s="56" t="s">
        <v>76</v>
      </c>
      <c r="S36" s="16" t="s">
        <v>200</v>
      </c>
      <c r="T36" s="73"/>
      <c r="U36" s="74">
        <v>322.54788208007801</v>
      </c>
      <c r="V36" s="74">
        <v>760.57421875</v>
      </c>
      <c r="W36" s="72" t="s">
        <v>67</v>
      </c>
      <c r="X36" s="75"/>
      <c r="Y36" s="75"/>
      <c r="Z36" s="69">
        <v>36</v>
      </c>
      <c r="AA3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6" s="76" t="str">
        <f>VLOOKUP(Vertices[[#This Row],[Vertex]],Lookup!A:B,2,FALSE)</f>
        <v>Meeting/Workshop Amplification at DMU</v>
      </c>
      <c r="AD36" t="s">
        <v>5180</v>
      </c>
      <c r="AE36" t="str">
        <f>Vertices[[#This Row],[Tooltip]]</f>
        <v>http://blog.ouseful.info/2010/07/16/meetingworkshop-amplification-at-dmu/</v>
      </c>
    </row>
    <row r="37" spans="1:31" ht="30" x14ac:dyDescent="0.25">
      <c r="A37" s="14" t="s">
        <v>201</v>
      </c>
      <c r="B37" s="51">
        <v>1</v>
      </c>
      <c r="C37" s="51"/>
      <c r="D37" s="51"/>
      <c r="E37" s="52">
        <v>0</v>
      </c>
      <c r="F37" s="52">
        <v>1</v>
      </c>
      <c r="G37" s="52">
        <v>0</v>
      </c>
      <c r="H37" s="52">
        <v>0.99999800000000005</v>
      </c>
      <c r="I37" s="52">
        <v>0</v>
      </c>
      <c r="J37" s="15"/>
      <c r="K37" s="15"/>
      <c r="L37" s="71">
        <v>1.8706155322449878</v>
      </c>
      <c r="M37" s="67"/>
      <c r="N37" s="15"/>
      <c r="O37" s="15"/>
      <c r="P37" s="68"/>
      <c r="Q37" s="68"/>
      <c r="R37" s="56" t="s">
        <v>76</v>
      </c>
      <c r="S37" s="16" t="s">
        <v>201</v>
      </c>
      <c r="T37" s="73"/>
      <c r="U37" s="74">
        <v>135.55815124511699</v>
      </c>
      <c r="V37" s="74">
        <v>1118.48022460937</v>
      </c>
      <c r="W37" s="72" t="s">
        <v>67</v>
      </c>
      <c r="X37" s="75"/>
      <c r="Y37" s="75"/>
      <c r="Z37" s="69">
        <v>37</v>
      </c>
      <c r="AA3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7" s="76" t="str">
        <f>VLOOKUP(Vertices[[#This Row],[Vertex]],Lookup!A:B,2,FALSE)</f>
        <v>Revisiting Web Team Blogs</v>
      </c>
      <c r="AD37" t="s">
        <v>5180</v>
      </c>
      <c r="AE37" t="str">
        <f>Vertices[[#This Row],[Tooltip]]</f>
        <v>http://ukwebfocus.wordpress.com/2010/07/13/revisiting-web-team-blogs/</v>
      </c>
    </row>
    <row r="38" spans="1:31" ht="30" x14ac:dyDescent="0.25">
      <c r="A38" s="14" t="s">
        <v>202</v>
      </c>
      <c r="B38" s="51">
        <v>1</v>
      </c>
      <c r="C38" s="51"/>
      <c r="D38" s="51"/>
      <c r="E38" s="52">
        <v>0</v>
      </c>
      <c r="F38" s="52">
        <v>3.4719999999999998E-3</v>
      </c>
      <c r="G38" s="52">
        <v>5.9319999999999998E-3</v>
      </c>
      <c r="H38" s="52">
        <v>0.54135999999999995</v>
      </c>
      <c r="I38" s="52">
        <v>0</v>
      </c>
      <c r="J38" s="15"/>
      <c r="K38" s="15"/>
      <c r="L38" s="71">
        <v>1.5399080268016729</v>
      </c>
      <c r="M38" s="67"/>
      <c r="N38" s="15"/>
      <c r="O38" s="15"/>
      <c r="P38" s="68"/>
      <c r="Q38" s="68"/>
      <c r="R38" s="56" t="s">
        <v>76</v>
      </c>
      <c r="S38" s="16" t="s">
        <v>202</v>
      </c>
      <c r="T38" s="73"/>
      <c r="U38" s="74">
        <v>5052.2412109375</v>
      </c>
      <c r="V38" s="74">
        <v>6520.07373046875</v>
      </c>
      <c r="W38" s="72" t="s">
        <v>67</v>
      </c>
      <c r="X38" s="75"/>
      <c r="Y38" s="75"/>
      <c r="Z38" s="69">
        <v>38</v>
      </c>
      <c r="AA3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8" s="76" t="str">
        <f>VLOOKUP(Vertices[[#This Row],[Vertex]],Lookup!A:B,2,FALSE)</f>
        <v>Backchannel Side Effects â€“ Personal Meeting Notes</v>
      </c>
      <c r="AD38" t="s">
        <v>5180</v>
      </c>
      <c r="AE38" t="str">
        <f>Vertices[[#This Row],[Tooltip]]</f>
        <v>http://blog.ouseful.info/2010/07/16/backchannel-side-effects-personal-meeting-notes/</v>
      </c>
    </row>
    <row r="39" spans="1:31" ht="30" x14ac:dyDescent="0.25">
      <c r="A39" s="14" t="s">
        <v>203</v>
      </c>
      <c r="B39" s="51">
        <v>3</v>
      </c>
      <c r="C39" s="51"/>
      <c r="D39" s="51"/>
      <c r="E39" s="52">
        <v>559</v>
      </c>
      <c r="F39" s="52">
        <v>4.2370000000000003E-3</v>
      </c>
      <c r="G39" s="52">
        <v>2.1243000000000001E-2</v>
      </c>
      <c r="H39" s="52">
        <v>1.3812720000000001</v>
      </c>
      <c r="I39" s="52">
        <v>0</v>
      </c>
      <c r="J39" s="15"/>
      <c r="K39" s="15"/>
      <c r="L39" s="71">
        <v>2.1455386163121482</v>
      </c>
      <c r="M39" s="67"/>
      <c r="N39" s="15"/>
      <c r="O39" s="15"/>
      <c r="P39" s="68"/>
      <c r="Q39" s="68"/>
      <c r="R39" s="56" t="s">
        <v>76</v>
      </c>
      <c r="S39" s="16" t="s">
        <v>203</v>
      </c>
      <c r="T39" s="73"/>
      <c r="U39" s="74">
        <v>4156.56494140625</v>
      </c>
      <c r="V39" s="74">
        <v>6720.63037109375</v>
      </c>
      <c r="W39" s="72" t="s">
        <v>67</v>
      </c>
      <c r="X39" s="75"/>
      <c r="Y39" s="75"/>
      <c r="Z39" s="69">
        <v>39</v>
      </c>
      <c r="AA3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39" s="76" t="str">
        <f>VLOOKUP(Vertices[[#This Row],[Vertex]],Lookup!A:B,2,FALSE)</f>
        <v>JISC10 Conference Keynotes with Twitter Subtitles</v>
      </c>
      <c r="AD39" t="s">
        <v>5180</v>
      </c>
      <c r="AE39" t="str">
        <f>Vertices[[#This Row],[Tooltip]]</f>
        <v>http://www.rsc-ne-scotland.org.uk/mashe/2010/04/jisc10-conference-keynotes-with-twitter-subtitles/</v>
      </c>
    </row>
    <row r="40" spans="1:31" ht="30" x14ac:dyDescent="0.25">
      <c r="A40" s="14" t="s">
        <v>204</v>
      </c>
      <c r="B40" s="51">
        <v>1</v>
      </c>
      <c r="C40" s="51"/>
      <c r="D40" s="51"/>
      <c r="E40" s="52">
        <v>0</v>
      </c>
      <c r="F40" s="52">
        <v>1</v>
      </c>
      <c r="G40" s="52">
        <v>0</v>
      </c>
      <c r="H40" s="52">
        <v>0.99999800000000005</v>
      </c>
      <c r="I40" s="52">
        <v>0</v>
      </c>
      <c r="J40" s="15"/>
      <c r="K40" s="15"/>
      <c r="L40" s="71">
        <v>1.8706155322449878</v>
      </c>
      <c r="M40" s="67"/>
      <c r="N40" s="15"/>
      <c r="O40" s="15"/>
      <c r="P40" s="68"/>
      <c r="Q40" s="68"/>
      <c r="R40" s="56" t="s">
        <v>76</v>
      </c>
      <c r="S40" s="16" t="s">
        <v>204</v>
      </c>
      <c r="T40" s="73"/>
      <c r="U40" s="74">
        <v>1811.22509765625</v>
      </c>
      <c r="V40" s="74">
        <v>760.59063720703102</v>
      </c>
      <c r="W40" s="72" t="s">
        <v>67</v>
      </c>
      <c r="X40" s="75"/>
      <c r="Y40" s="75"/>
      <c r="Z40" s="69">
        <v>40</v>
      </c>
      <c r="AA4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0" s="76" t="str">
        <f>VLOOKUP(Vertices[[#This Row],[Vertex]],Lookup!A:B,2,FALSE)</f>
        <v>First Glimpses of the OUConf10 Hashtag Community</v>
      </c>
      <c r="AD40" t="s">
        <v>5180</v>
      </c>
      <c r="AE40" t="str">
        <f>Vertices[[#This Row],[Tooltip]]</f>
        <v>http://blog.ouseful.info/2010/06/23/first-glimpses-of-the-ouconf10-hashtag-community/</v>
      </c>
    </row>
    <row r="41" spans="1:31" ht="30" x14ac:dyDescent="0.25">
      <c r="A41" s="14" t="s">
        <v>205</v>
      </c>
      <c r="B41" s="51">
        <v>1</v>
      </c>
      <c r="C41" s="51"/>
      <c r="D41" s="51"/>
      <c r="E41" s="52">
        <v>0</v>
      </c>
      <c r="F41" s="52">
        <v>1</v>
      </c>
      <c r="G41" s="52">
        <v>0</v>
      </c>
      <c r="H41" s="52">
        <v>0.99999800000000005</v>
      </c>
      <c r="I41" s="52">
        <v>0</v>
      </c>
      <c r="J41" s="15"/>
      <c r="K41" s="15"/>
      <c r="L41" s="71">
        <v>1.8706155322449878</v>
      </c>
      <c r="M41" s="67"/>
      <c r="N41" s="15"/>
      <c r="O41" s="15"/>
      <c r="P41" s="68"/>
      <c r="Q41" s="68"/>
      <c r="R41" s="56" t="s">
        <v>76</v>
      </c>
      <c r="S41" s="16" t="s">
        <v>205</v>
      </c>
      <c r="T41" s="73"/>
      <c r="U41" s="74">
        <v>1612.73376464843</v>
      </c>
      <c r="V41" s="74">
        <v>1118.49670410156</v>
      </c>
      <c r="W41" s="72" t="s">
        <v>67</v>
      </c>
      <c r="X41" s="75"/>
      <c r="Y41" s="75"/>
      <c r="Z41" s="69">
        <v>41</v>
      </c>
      <c r="AA4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1" s="76" t="str">
        <f>VLOOKUP(Vertices[[#This Row],[Vertex]],Lookup!A:B,2,FALSE)</f>
        <v>Using Google Spreadsheet to automatically monitor Twitter event hashtags and more</v>
      </c>
      <c r="AD41" t="s">
        <v>5180</v>
      </c>
      <c r="AE41" t="str">
        <f>Vertices[[#This Row],[Tooltip]]</f>
        <v>http://www.rsc-ne-scotland.org.uk/mashe/2010/06/using-google-spreadsheet-to-automatically-monitor-twitter/</v>
      </c>
    </row>
    <row r="42" spans="1:31" ht="30" x14ac:dyDescent="0.25">
      <c r="A42" s="14" t="s">
        <v>206</v>
      </c>
      <c r="B42" s="51">
        <v>2</v>
      </c>
      <c r="C42" s="51"/>
      <c r="D42" s="51"/>
      <c r="E42" s="52">
        <v>102</v>
      </c>
      <c r="F42" s="52">
        <v>2.9940000000000001E-3</v>
      </c>
      <c r="G42" s="52">
        <v>4.6090000000000002E-3</v>
      </c>
      <c r="H42" s="52">
        <v>1.0468010000000001</v>
      </c>
      <c r="I42" s="52">
        <v>0</v>
      </c>
      <c r="J42" s="15"/>
      <c r="K42" s="15"/>
      <c r="L42" s="71">
        <v>1.9043635064147326</v>
      </c>
      <c r="M42" s="67"/>
      <c r="N42" s="15"/>
      <c r="O42" s="15"/>
      <c r="P42" s="68"/>
      <c r="Q42" s="68"/>
      <c r="R42" s="56" t="s">
        <v>76</v>
      </c>
      <c r="S42" s="16" t="s">
        <v>206</v>
      </c>
      <c r="T42" s="73"/>
      <c r="U42" s="74">
        <v>905.04724121093705</v>
      </c>
      <c r="V42" s="74">
        <v>6839.1396484375</v>
      </c>
      <c r="W42" s="72" t="s">
        <v>67</v>
      </c>
      <c r="X42" s="75"/>
      <c r="Y42" s="75"/>
      <c r="Z42" s="69">
        <v>42</v>
      </c>
      <c r="AA4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2" s="76" t="str">
        <f>VLOOKUP(Vertices[[#This Row],[Vertex]],Lookup!A:B,2,FALSE)</f>
        <v>uTitle: Anytime Twitter Captioning of Youtube Videos</v>
      </c>
      <c r="AD42" t="s">
        <v>5180</v>
      </c>
      <c r="AE42" t="str">
        <f>Vertices[[#This Row],[Tooltip]]</f>
        <v>http://blog.ouseful.info/2010/06/21/utitle-anytime-twitter-captioning-of-youtube-videos/</v>
      </c>
    </row>
    <row r="43" spans="1:31" ht="30" x14ac:dyDescent="0.25">
      <c r="A43" s="14" t="s">
        <v>207</v>
      </c>
      <c r="B43" s="51">
        <v>2</v>
      </c>
      <c r="C43" s="51"/>
      <c r="D43" s="51"/>
      <c r="E43" s="52">
        <v>150</v>
      </c>
      <c r="F43" s="52">
        <v>3.4970000000000001E-3</v>
      </c>
      <c r="G43" s="52">
        <v>1.5128000000000001E-2</v>
      </c>
      <c r="H43" s="52">
        <v>0.97917799999999999</v>
      </c>
      <c r="I43" s="52">
        <v>0</v>
      </c>
      <c r="J43" s="15"/>
      <c r="K43" s="15"/>
      <c r="L43" s="71">
        <v>1.8556029727463639</v>
      </c>
      <c r="M43" s="67"/>
      <c r="N43" s="15"/>
      <c r="O43" s="15"/>
      <c r="P43" s="68"/>
      <c r="Q43" s="68"/>
      <c r="R43" s="56" t="s">
        <v>76</v>
      </c>
      <c r="S43" s="16" t="s">
        <v>207</v>
      </c>
      <c r="T43" s="73"/>
      <c r="U43" s="74">
        <v>1457.42932128906</v>
      </c>
      <c r="V43" s="74">
        <v>6366.990234375</v>
      </c>
      <c r="W43" s="72" t="s">
        <v>67</v>
      </c>
      <c r="X43" s="75"/>
      <c r="Y43" s="75"/>
      <c r="Z43" s="69">
        <v>43</v>
      </c>
      <c r="AA4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3" s="76" t="e">
        <f>VLOOKUP(Vertices[[#This Row],[Vertex]],Lookup!A:B,2,FALSE)</f>
        <v>#N/A</v>
      </c>
      <c r="AD43" t="s">
        <v>5180</v>
      </c>
      <c r="AE43" t="str">
        <f>Vertices[[#This Row],[Tooltip]]</f>
        <v>http://www.rsc-ne-scotland.org.uk/mashe/utitle/</v>
      </c>
    </row>
    <row r="44" spans="1:31" ht="30" x14ac:dyDescent="0.25">
      <c r="A44" s="14" t="s">
        <v>208</v>
      </c>
      <c r="B44" s="51">
        <v>2</v>
      </c>
      <c r="C44" s="51"/>
      <c r="D44" s="51"/>
      <c r="E44" s="52">
        <v>52</v>
      </c>
      <c r="F44" s="52">
        <v>2.604E-3</v>
      </c>
      <c r="G44" s="52">
        <v>1.3799999999999999E-3</v>
      </c>
      <c r="H44" s="52">
        <v>1.130943</v>
      </c>
      <c r="I44" s="52">
        <v>0</v>
      </c>
      <c r="J44" s="15"/>
      <c r="K44" s="15"/>
      <c r="L44" s="71">
        <v>1.9650353018678162</v>
      </c>
      <c r="M44" s="67"/>
      <c r="N44" s="15"/>
      <c r="O44" s="15"/>
      <c r="P44" s="68"/>
      <c r="Q44" s="68"/>
      <c r="R44" s="56" t="s">
        <v>76</v>
      </c>
      <c r="S44" s="16" t="s">
        <v>208</v>
      </c>
      <c r="T44" s="73"/>
      <c r="U44" s="74">
        <v>322.59097290039</v>
      </c>
      <c r="V44" s="74">
        <v>7215.35009765625</v>
      </c>
      <c r="W44" s="72" t="s">
        <v>67</v>
      </c>
      <c r="X44" s="75"/>
      <c r="Y44" s="75"/>
      <c r="Z44" s="69">
        <v>44</v>
      </c>
      <c r="AA4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4" s="76" t="str">
        <f>VLOOKUP(Vertices[[#This Row],[Vertex]],Lookup!A:B,2,FALSE)</f>
        <v>Convergence @youtube meets @twitter: In timeline commenting of YouTube videos using Twitter [uTitle]</v>
      </c>
      <c r="AD44" t="s">
        <v>5180</v>
      </c>
      <c r="AE44" t="str">
        <f>Vertices[[#This Row],[Tooltip]]</f>
        <v>http://www.rsc-ne-scotland.org.uk/mashe/2010/06/convergence-youtube-meets-twitter-in-timeline-commenting-of-youtube-videos-using-twitter-utitle/</v>
      </c>
    </row>
    <row r="45" spans="1:31" ht="30" x14ac:dyDescent="0.25">
      <c r="A45" s="14" t="s">
        <v>209</v>
      </c>
      <c r="B45" s="51">
        <v>4</v>
      </c>
      <c r="C45" s="51"/>
      <c r="D45" s="51"/>
      <c r="E45" s="52">
        <v>513</v>
      </c>
      <c r="F45" s="52">
        <v>3.7880000000000001E-3</v>
      </c>
      <c r="G45" s="52">
        <v>7.9930000000000001E-3</v>
      </c>
      <c r="H45" s="52">
        <v>1.8665670000000001</v>
      </c>
      <c r="I45" s="52">
        <v>0</v>
      </c>
      <c r="J45" s="15"/>
      <c r="K45" s="15"/>
      <c r="L45" s="71">
        <v>2.495467533789796</v>
      </c>
      <c r="M45" s="67"/>
      <c r="N45" s="15"/>
      <c r="O45" s="15"/>
      <c r="P45" s="68"/>
      <c r="Q45" s="68"/>
      <c r="R45" s="56" t="s">
        <v>76</v>
      </c>
      <c r="S45" s="16" t="s">
        <v>209</v>
      </c>
      <c r="T45" s="73"/>
      <c r="U45" s="74">
        <v>4379.43212890625</v>
      </c>
      <c r="V45" s="74">
        <v>7396.62548828125</v>
      </c>
      <c r="W45" s="72" t="s">
        <v>67</v>
      </c>
      <c r="X45" s="75"/>
      <c r="Y45" s="75"/>
      <c r="Z45" s="69">
        <v>45</v>
      </c>
      <c r="AA4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5" s="76" t="str">
        <f>VLOOKUP(Vertices[[#This Row],[Vertex]],Lookup!A:B,2,FALSE)</f>
        <v>BBC iPlayer Gets a New Beta Release, plus Some Thoughts on My Changing TV Habits</v>
      </c>
      <c r="AD45" t="s">
        <v>5180</v>
      </c>
      <c r="AE45" t="str">
        <f>Vertices[[#This Row],[Tooltip]]</f>
        <v>http://blog.ouseful.info/2010/05/26/bbc-iplayer-gets-a-new-beta-release-plus-some-thoughts-on-my-changing-tv-habits/</v>
      </c>
    </row>
    <row r="46" spans="1:31" ht="30" x14ac:dyDescent="0.25">
      <c r="A46" s="14" t="s">
        <v>210</v>
      </c>
      <c r="B46" s="51">
        <v>4</v>
      </c>
      <c r="C46" s="51"/>
      <c r="D46" s="51"/>
      <c r="E46" s="52">
        <v>419</v>
      </c>
      <c r="F46" s="52">
        <v>3.356E-3</v>
      </c>
      <c r="G46" s="52">
        <v>2.96E-3</v>
      </c>
      <c r="H46" s="52">
        <v>1.863105</v>
      </c>
      <c r="I46" s="52">
        <v>0</v>
      </c>
      <c r="J46" s="15"/>
      <c r="K46" s="15"/>
      <c r="L46" s="71">
        <v>2.4929712090547222</v>
      </c>
      <c r="M46" s="67"/>
      <c r="N46" s="15"/>
      <c r="O46" s="15"/>
      <c r="P46" s="68"/>
      <c r="Q46" s="68"/>
      <c r="R46" s="56" t="s">
        <v>76</v>
      </c>
      <c r="S46" s="16" t="s">
        <v>210</v>
      </c>
      <c r="T46" s="73"/>
      <c r="U46" s="74">
        <v>4264.0595703125</v>
      </c>
      <c r="V46" s="74">
        <v>8134.1396484375</v>
      </c>
      <c r="W46" s="72" t="s">
        <v>67</v>
      </c>
      <c r="X46" s="75"/>
      <c r="Y46" s="75"/>
      <c r="Z46" s="69">
        <v>46</v>
      </c>
      <c r="AA4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6" s="76" t="str">
        <f>VLOOKUP(Vertices[[#This Row],[Vertex]],Lookup!A:B,2,FALSE)</f>
        <v>Twitter powered subtitles for BBC iPlayer</v>
      </c>
      <c r="AD46" t="s">
        <v>5180</v>
      </c>
      <c r="AE46" t="str">
        <f>Vertices[[#This Row],[Tooltip]]</f>
        <v>http://www.rsc-ne-scotland.org.uk/mashe/2010/02/twitter-powered-subtitles-for-bbc-iplayer/</v>
      </c>
    </row>
    <row r="47" spans="1:31" ht="30" x14ac:dyDescent="0.25">
      <c r="A47" s="14" t="s">
        <v>211</v>
      </c>
      <c r="B47" s="51">
        <v>1</v>
      </c>
      <c r="C47" s="51"/>
      <c r="D47" s="51"/>
      <c r="E47" s="52">
        <v>0</v>
      </c>
      <c r="F47" s="52">
        <v>3.1649999999999998E-3</v>
      </c>
      <c r="G47" s="52">
        <v>2.2079999999999999E-3</v>
      </c>
      <c r="H47" s="52">
        <v>0.54664500000000005</v>
      </c>
      <c r="I47" s="52">
        <v>0</v>
      </c>
      <c r="J47" s="15"/>
      <c r="K47" s="15"/>
      <c r="L47" s="71">
        <v>1.5437188518232978</v>
      </c>
      <c r="M47" s="67"/>
      <c r="N47" s="15"/>
      <c r="O47" s="15"/>
      <c r="P47" s="68"/>
      <c r="Q47" s="68"/>
      <c r="R47" s="56" t="s">
        <v>76</v>
      </c>
      <c r="S47" s="16" t="s">
        <v>211</v>
      </c>
      <c r="T47" s="73"/>
      <c r="U47" s="74">
        <v>5343.09814453125</v>
      </c>
      <c r="V47" s="74">
        <v>7336.94140625</v>
      </c>
      <c r="W47" s="72" t="s">
        <v>67</v>
      </c>
      <c r="X47" s="75"/>
      <c r="Y47" s="75"/>
      <c r="Z47" s="69">
        <v>47</v>
      </c>
      <c r="AA4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7" s="76" t="str">
        <f>VLOOKUP(Vertices[[#This Row],[Vertex]],Lookup!A:B,2,FALSE)</f>
        <v>Google I/O 2010 â€“ Keynote Day 2 Android Demo with Twitter Subtitles</v>
      </c>
      <c r="AD47" t="s">
        <v>5180</v>
      </c>
      <c r="AE47" t="str">
        <f>Vertices[[#This Row],[Tooltip]]</f>
        <v>http://www.rsc-ne-scotland.org.uk/mashe/2010/05/google-io-2010-keynote-day-2-android-demo-with-twitter-subtitles/</v>
      </c>
    </row>
    <row r="48" spans="1:31" ht="30" x14ac:dyDescent="0.25">
      <c r="A48" s="14" t="s">
        <v>212</v>
      </c>
      <c r="B48" s="51">
        <v>1</v>
      </c>
      <c r="C48" s="51"/>
      <c r="D48" s="51"/>
      <c r="E48" s="52">
        <v>0</v>
      </c>
      <c r="F48" s="52">
        <v>1</v>
      </c>
      <c r="G48" s="52">
        <v>0</v>
      </c>
      <c r="H48" s="52">
        <v>0.99999800000000005</v>
      </c>
      <c r="I48" s="52">
        <v>0</v>
      </c>
      <c r="J48" s="15"/>
      <c r="K48" s="15"/>
      <c r="L48" s="71">
        <v>1.8706155322449878</v>
      </c>
      <c r="M48" s="67"/>
      <c r="N48" s="15"/>
      <c r="O48" s="15"/>
      <c r="P48" s="68"/>
      <c r="Q48" s="68"/>
      <c r="R48" s="56" t="s">
        <v>76</v>
      </c>
      <c r="S48" s="16" t="s">
        <v>212</v>
      </c>
      <c r="T48" s="73"/>
      <c r="U48" s="74">
        <v>9849.6708984375</v>
      </c>
      <c r="V48" s="74">
        <v>244.42955017089801</v>
      </c>
      <c r="W48" s="72" t="s">
        <v>67</v>
      </c>
      <c r="X48" s="75"/>
      <c r="Y48" s="75"/>
      <c r="Z48" s="69">
        <v>48</v>
      </c>
      <c r="AA4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8" s="76" t="str">
        <f>VLOOKUP(Vertices[[#This Row],[Vertex]],Lookup!A:B,2,FALSE)</f>
        <v>Confluence in My Feed Reader â€“ The Side Effects ofÂ Presenting</v>
      </c>
      <c r="AD48" t="s">
        <v>5180</v>
      </c>
      <c r="AE48" t="str">
        <f>Vertices[[#This Row],[Tooltip]]</f>
        <v>http://blog.ouseful.info/2010/04/30/confluence-in-my-feed-reader-the-side-effects-of-presenting/</v>
      </c>
    </row>
    <row r="49" spans="1:31" ht="30" x14ac:dyDescent="0.25">
      <c r="A49" s="14" t="s">
        <v>213</v>
      </c>
      <c r="B49" s="51">
        <v>1</v>
      </c>
      <c r="C49" s="51"/>
      <c r="D49" s="51"/>
      <c r="E49" s="52">
        <v>0</v>
      </c>
      <c r="F49" s="52">
        <v>1</v>
      </c>
      <c r="G49" s="52">
        <v>0</v>
      </c>
      <c r="H49" s="52">
        <v>0.99999800000000005</v>
      </c>
      <c r="I49" s="52">
        <v>0</v>
      </c>
      <c r="J49" s="15"/>
      <c r="K49" s="15"/>
      <c r="L49" s="71">
        <v>1.8706155322449878</v>
      </c>
      <c r="M49" s="67"/>
      <c r="N49" s="15"/>
      <c r="O49" s="15"/>
      <c r="P49" s="68"/>
      <c r="Q49" s="68"/>
      <c r="R49" s="56" t="s">
        <v>76</v>
      </c>
      <c r="S49" s="16" t="s">
        <v>213</v>
      </c>
      <c r="T49" s="73"/>
      <c r="U49" s="74">
        <v>9651.1796875</v>
      </c>
      <c r="V49" s="74">
        <v>582.04034423828102</v>
      </c>
      <c r="W49" s="72" t="s">
        <v>67</v>
      </c>
      <c r="X49" s="75"/>
      <c r="Y49" s="75"/>
      <c r="Z49" s="69">
        <v>49</v>
      </c>
      <c r="AA4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49" s="76" t="str">
        <f>VLOOKUP(Vertices[[#This Row],[Vertex]],Lookup!A:B,2,FALSE)</f>
        <v>Presentation: Twitter for in-class voting and more for ESTICT SIG</v>
      </c>
      <c r="AD49" t="s">
        <v>5180</v>
      </c>
      <c r="AE49" t="str">
        <f>Vertices[[#This Row],[Tooltip]]</f>
        <v>http://www.rsc-ne-scotland.org.uk/mashe/2010/04/presentation-twitter-for-in-class-voting-and-more-for-estict-sig/</v>
      </c>
    </row>
    <row r="50" spans="1:31" ht="30" x14ac:dyDescent="0.25">
      <c r="A50" s="14" t="s">
        <v>214</v>
      </c>
      <c r="B50" s="51">
        <v>5</v>
      </c>
      <c r="C50" s="51"/>
      <c r="D50" s="51"/>
      <c r="E50" s="52">
        <v>711</v>
      </c>
      <c r="F50" s="52">
        <v>4.7169999999999998E-3</v>
      </c>
      <c r="G50" s="52">
        <v>6.293E-2</v>
      </c>
      <c r="H50" s="52">
        <v>2.2027709999999998</v>
      </c>
      <c r="I50" s="52">
        <v>0</v>
      </c>
      <c r="J50" s="15"/>
      <c r="K50" s="15"/>
      <c r="L50" s="71">
        <v>2.7378922481834227</v>
      </c>
      <c r="M50" s="67"/>
      <c r="N50" s="15"/>
      <c r="O50" s="15"/>
      <c r="P50" s="68"/>
      <c r="Q50" s="68"/>
      <c r="R50" s="56" t="s">
        <v>76</v>
      </c>
      <c r="S50" s="16" t="s">
        <v>214</v>
      </c>
      <c r="T50" s="73"/>
      <c r="U50" s="74">
        <v>3787.71069335937</v>
      </c>
      <c r="V50" s="74">
        <v>6040.01123046875</v>
      </c>
      <c r="W50" s="72" t="s">
        <v>67</v>
      </c>
      <c r="X50" s="75"/>
      <c r="Y50" s="75"/>
      <c r="Z50" s="69">
        <v>50</v>
      </c>
      <c r="AA5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0" s="76" t="str">
        <f>VLOOKUP(Vertices[[#This Row],[Vertex]],Lookup!A:B,2,FALSE)</f>
        <v>Searching the Backchannel â€“ Martin Bean, OU VC, Twitter Captioned at JISC10</v>
      </c>
      <c r="AD50" t="s">
        <v>5180</v>
      </c>
      <c r="AE50" t="str">
        <f>Vertices[[#This Row],[Tooltip]]</f>
        <v>http://blog.ouseful.info/2010/04/19/searching-the-backchannel-martin-bean-ou-vc-twitter-captioned-at-jisc10/</v>
      </c>
    </row>
    <row r="51" spans="1:31" ht="30" x14ac:dyDescent="0.25">
      <c r="A51" s="14" t="s">
        <v>215</v>
      </c>
      <c r="B51" s="51">
        <v>1</v>
      </c>
      <c r="C51" s="51"/>
      <c r="D51" s="51"/>
      <c r="E51" s="52">
        <v>0</v>
      </c>
      <c r="F51" s="52">
        <v>3.7880000000000001E-3</v>
      </c>
      <c r="G51" s="52">
        <v>1.7395999999999998E-2</v>
      </c>
      <c r="H51" s="52">
        <v>0.52447100000000002</v>
      </c>
      <c r="I51" s="52">
        <v>0</v>
      </c>
      <c r="J51" s="15"/>
      <c r="K51" s="15"/>
      <c r="L51" s="71">
        <v>1.5277299712122274</v>
      </c>
      <c r="M51" s="67"/>
      <c r="N51" s="15"/>
      <c r="O51" s="15"/>
      <c r="P51" s="68"/>
      <c r="Q51" s="68"/>
      <c r="R51" s="56" t="s">
        <v>76</v>
      </c>
      <c r="S51" s="16" t="s">
        <v>215</v>
      </c>
      <c r="T51" s="73"/>
      <c r="U51" s="74">
        <v>4403.21435546875</v>
      </c>
      <c r="V51" s="74">
        <v>5801.60888671875</v>
      </c>
      <c r="W51" s="72" t="s">
        <v>67</v>
      </c>
      <c r="X51" s="75"/>
      <c r="Y51" s="75"/>
      <c r="Z51" s="69">
        <v>51</v>
      </c>
      <c r="AA5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1" s="76" t="e">
        <f>VLOOKUP(Vertices[[#This Row],[Vertex]],Lookup!A:B,2,FALSE)</f>
        <v>#N/A</v>
      </c>
      <c r="AD51" t="s">
        <v>5180</v>
      </c>
      <c r="AE51" t="str">
        <f>Vertices[[#This Row],[Tooltip]]</f>
        <v>http://www.rsc-ne-scotland.org.uk/mashe/ititle/xml/jisc10bean.xml</v>
      </c>
    </row>
    <row r="52" spans="1:31" ht="30" x14ac:dyDescent="0.25">
      <c r="A52" s="14" t="s">
        <v>216</v>
      </c>
      <c r="B52" s="51">
        <v>10</v>
      </c>
      <c r="C52" s="51"/>
      <c r="D52" s="51"/>
      <c r="E52" s="52">
        <v>985.66666699999996</v>
      </c>
      <c r="F52" s="52">
        <v>5.0509999999999999E-3</v>
      </c>
      <c r="G52" s="52">
        <v>0.150591</v>
      </c>
      <c r="H52" s="52">
        <v>3.9531109999999998</v>
      </c>
      <c r="I52" s="52">
        <v>2.2222222222222223E-2</v>
      </c>
      <c r="J52" s="15"/>
      <c r="K52" s="15"/>
      <c r="L52" s="71">
        <v>4</v>
      </c>
      <c r="M52" s="67"/>
      <c r="N52" s="15"/>
      <c r="O52" s="15"/>
      <c r="P52" s="68"/>
      <c r="Q52" s="68"/>
      <c r="R52" s="56" t="s">
        <v>76</v>
      </c>
      <c r="S52" s="16" t="s">
        <v>216</v>
      </c>
      <c r="T52" s="73"/>
      <c r="U52" s="74">
        <v>3018.79809570312</v>
      </c>
      <c r="V52" s="74">
        <v>5567.708984375</v>
      </c>
      <c r="W52" s="72" t="s">
        <v>67</v>
      </c>
      <c r="X52" s="75"/>
      <c r="Y52" s="75"/>
      <c r="Z52" s="69">
        <v>52</v>
      </c>
      <c r="AA5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2" s="76" t="e">
        <f>VLOOKUP(Vertices[[#This Row],[Vertex]],Lookup!A:B,2,FALSE)</f>
        <v>#N/A</v>
      </c>
      <c r="AD52" t="s">
        <v>5180</v>
      </c>
      <c r="AE52" t="str">
        <f>Vertices[[#This Row],[Tooltip]]</f>
        <v>http://www.rsc-ne-scotland.org.uk/mashe/ititle/</v>
      </c>
    </row>
    <row r="53" spans="1:31" ht="30" x14ac:dyDescent="0.25">
      <c r="A53" s="14" t="s">
        <v>217</v>
      </c>
      <c r="B53" s="51">
        <v>1</v>
      </c>
      <c r="C53" s="51"/>
      <c r="D53" s="51"/>
      <c r="E53" s="52">
        <v>0</v>
      </c>
      <c r="F53" s="52">
        <v>3.7880000000000001E-3</v>
      </c>
      <c r="G53" s="52">
        <v>1.7395999999999998E-2</v>
      </c>
      <c r="H53" s="52">
        <v>0.52447100000000002</v>
      </c>
      <c r="I53" s="52">
        <v>0</v>
      </c>
      <c r="J53" s="15"/>
      <c r="K53" s="15"/>
      <c r="L53" s="71">
        <v>1.5277299712122274</v>
      </c>
      <c r="M53" s="67"/>
      <c r="N53" s="15"/>
      <c r="O53" s="15"/>
      <c r="P53" s="68"/>
      <c r="Q53" s="68"/>
      <c r="R53" s="56" t="s">
        <v>76</v>
      </c>
      <c r="S53" s="16" t="s">
        <v>217</v>
      </c>
      <c r="T53" s="73"/>
      <c r="U53" s="74">
        <v>4262.158203125</v>
      </c>
      <c r="V53" s="74">
        <v>6056.81591796875</v>
      </c>
      <c r="W53" s="72" t="s">
        <v>67</v>
      </c>
      <c r="X53" s="75"/>
      <c r="Y53" s="75"/>
      <c r="Z53" s="69">
        <v>53</v>
      </c>
      <c r="AA5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3" s="76" t="e">
        <f>VLOOKUP(Vertices[[#This Row],[Vertex]],Lookup!A:B,2,FALSE)</f>
        <v>#N/A</v>
      </c>
      <c r="AD53" t="s">
        <v>5180</v>
      </c>
      <c r="AE53" t="str">
        <f>Vertices[[#This Row],[Tooltip]]</f>
        <v>http://www.rsc-ne-scotland.org.uk/mashe/?s=twitter+subtitles</v>
      </c>
    </row>
    <row r="54" spans="1:31" ht="30" x14ac:dyDescent="0.25">
      <c r="A54" s="14" t="s">
        <v>218</v>
      </c>
      <c r="B54" s="51">
        <v>2</v>
      </c>
      <c r="C54" s="51"/>
      <c r="D54" s="51"/>
      <c r="E54" s="52">
        <v>3</v>
      </c>
      <c r="F54" s="52">
        <v>0.14285700000000001</v>
      </c>
      <c r="G54" s="52">
        <v>0</v>
      </c>
      <c r="H54" s="52">
        <v>1.229727</v>
      </c>
      <c r="I54" s="52">
        <v>0</v>
      </c>
      <c r="J54" s="15"/>
      <c r="K54" s="15"/>
      <c r="L54" s="71">
        <v>2.03626492134486</v>
      </c>
      <c r="M54" s="67"/>
      <c r="N54" s="15"/>
      <c r="O54" s="15"/>
      <c r="P54" s="68"/>
      <c r="Q54" s="68"/>
      <c r="R54" s="56" t="s">
        <v>76</v>
      </c>
      <c r="S54" s="16" t="s">
        <v>218</v>
      </c>
      <c r="T54" s="73"/>
      <c r="U54" s="74">
        <v>6280.796875</v>
      </c>
      <c r="V54" s="74">
        <v>6598.3505859375</v>
      </c>
      <c r="W54" s="72" t="s">
        <v>67</v>
      </c>
      <c r="X54" s="75"/>
      <c r="Y54" s="75"/>
      <c r="Z54" s="69">
        <v>54</v>
      </c>
      <c r="AA5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4" s="76" t="str">
        <f>VLOOKUP(Vertices[[#This Row],[Vertex]],Lookup!A:B,2,FALSE)</f>
        <v>Linked Data and the Leadersâ€™ Debate â€“ My Challenge</v>
      </c>
      <c r="AD54" t="s">
        <v>5180</v>
      </c>
      <c r="AE54" t="str">
        <f>Vertices[[#This Row],[Tooltip]]</f>
        <v>http://blog.ouseful.info/2010/04/16/linked-data-and-the-leaders-debate-my-challenge/</v>
      </c>
    </row>
    <row r="55" spans="1:31" ht="30" x14ac:dyDescent="0.25">
      <c r="A55" s="14" t="s">
        <v>219</v>
      </c>
      <c r="B55" s="51">
        <v>2</v>
      </c>
      <c r="C55" s="51"/>
      <c r="D55" s="51"/>
      <c r="E55" s="52">
        <v>4</v>
      </c>
      <c r="F55" s="52">
        <v>0.16666700000000001</v>
      </c>
      <c r="G55" s="52">
        <v>0</v>
      </c>
      <c r="H55" s="52">
        <v>1.1952670000000001</v>
      </c>
      <c r="I55" s="52">
        <v>0</v>
      </c>
      <c r="J55" s="15"/>
      <c r="K55" s="15"/>
      <c r="L55" s="71">
        <v>2.0114170442880601</v>
      </c>
      <c r="M55" s="67"/>
      <c r="N55" s="15"/>
      <c r="O55" s="15"/>
      <c r="P55" s="68"/>
      <c r="Q55" s="68"/>
      <c r="R55" s="56" t="s">
        <v>76</v>
      </c>
      <c r="S55" s="16" t="s">
        <v>219</v>
      </c>
      <c r="T55" s="73"/>
      <c r="U55" s="74">
        <v>6245.3427734375</v>
      </c>
      <c r="V55" s="74">
        <v>6000.359375</v>
      </c>
      <c r="W55" s="72" t="s">
        <v>67</v>
      </c>
      <c r="X55" s="75"/>
      <c r="Y55" s="75"/>
      <c r="Z55" s="69">
        <v>55</v>
      </c>
      <c r="AA5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5" s="76" t="str">
        <f>VLOOKUP(Vertices[[#This Row],[Vertex]],Lookup!A:B,2,FALSE)</f>
        <v>A Challenge To Linked Data Developers</v>
      </c>
      <c r="AD55" t="s">
        <v>5180</v>
      </c>
      <c r="AE55" t="str">
        <f>Vertices[[#This Row],[Tooltip]]</f>
        <v>http://ukwebfocus.wordpress.com/2010/02/12/a-challenge-to-linked-data-developers/</v>
      </c>
    </row>
    <row r="56" spans="1:31" ht="30" x14ac:dyDescent="0.25">
      <c r="A56" s="14" t="s">
        <v>220</v>
      </c>
      <c r="B56" s="51">
        <v>1</v>
      </c>
      <c r="C56" s="51"/>
      <c r="D56" s="51"/>
      <c r="E56" s="52">
        <v>0</v>
      </c>
      <c r="F56" s="52">
        <v>0.1</v>
      </c>
      <c r="G56" s="52">
        <v>0</v>
      </c>
      <c r="H56" s="52">
        <v>0.67263399999999995</v>
      </c>
      <c r="I56" s="52">
        <v>0</v>
      </c>
      <c r="J56" s="15"/>
      <c r="K56" s="15"/>
      <c r="L56" s="71">
        <v>1.6345650265914107</v>
      </c>
      <c r="M56" s="67"/>
      <c r="N56" s="15"/>
      <c r="O56" s="15"/>
      <c r="P56" s="68"/>
      <c r="Q56" s="68"/>
      <c r="R56" s="56" t="s">
        <v>76</v>
      </c>
      <c r="S56" s="16" t="s">
        <v>220</v>
      </c>
      <c r="T56" s="73"/>
      <c r="U56" s="74">
        <v>6380.36181640625</v>
      </c>
      <c r="V56" s="74">
        <v>7184.2314453125</v>
      </c>
      <c r="W56" s="72" t="s">
        <v>67</v>
      </c>
      <c r="X56" s="75"/>
      <c r="Y56" s="75"/>
      <c r="Z56" s="69">
        <v>56</v>
      </c>
      <c r="AA5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6" s="76" t="str">
        <f>VLOOKUP(Vertices[[#This Row],[Vertex]],Lookup!A:B,2,FALSE)</f>
        <v>Response To My Linked Data Challenge</v>
      </c>
      <c r="AD56" t="s">
        <v>5180</v>
      </c>
      <c r="AE56" t="str">
        <f>Vertices[[#This Row],[Tooltip]]</f>
        <v>http://ukwebfocus.wordpress.com/2010/02/19/response-to-my-linked-data-challenge/</v>
      </c>
    </row>
    <row r="57" spans="1:31" ht="30" x14ac:dyDescent="0.25">
      <c r="A57" s="14" t="s">
        <v>221</v>
      </c>
      <c r="B57" s="51">
        <v>1</v>
      </c>
      <c r="C57" s="51"/>
      <c r="D57" s="51"/>
      <c r="E57" s="52">
        <v>0</v>
      </c>
      <c r="F57" s="52">
        <v>2.232E-3</v>
      </c>
      <c r="G57" s="52">
        <v>7.6000000000000004E-5</v>
      </c>
      <c r="H57" s="52">
        <v>0.62266999999999995</v>
      </c>
      <c r="I57" s="52">
        <v>0</v>
      </c>
      <c r="J57" s="15"/>
      <c r="K57" s="15"/>
      <c r="L57" s="71">
        <v>1.598537768052062</v>
      </c>
      <c r="M57" s="67"/>
      <c r="N57" s="15"/>
      <c r="O57" s="15"/>
      <c r="P57" s="68"/>
      <c r="Q57" s="68"/>
      <c r="R57" s="56" t="s">
        <v>76</v>
      </c>
      <c r="S57" s="16" t="s">
        <v>221</v>
      </c>
      <c r="T57" s="73"/>
      <c r="U57" s="74">
        <v>2018.92321777343</v>
      </c>
      <c r="V57" s="74">
        <v>8731.767578125</v>
      </c>
      <c r="W57" s="72" t="s">
        <v>67</v>
      </c>
      <c r="X57" s="75"/>
      <c r="Y57" s="75"/>
      <c r="Z57" s="69">
        <v>57</v>
      </c>
      <c r="AA5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7" s="76" t="str">
        <f>VLOOKUP(Vertices[[#This Row],[Vertex]],Lookup!A:B,2,FALSE)</f>
        <v>Multi-Dimensional and Multiple-Perspective Storytelling</v>
      </c>
      <c r="AD57" t="s">
        <v>5180</v>
      </c>
      <c r="AE57" t="str">
        <f>Vertices[[#This Row],[Tooltip]]</f>
        <v>http://blog.ouseful.info/2010/03/25/multi-dimensional-and-multiple-perspective-storytelling/</v>
      </c>
    </row>
    <row r="58" spans="1:31" ht="30" x14ac:dyDescent="0.25">
      <c r="A58" s="14" t="s">
        <v>222</v>
      </c>
      <c r="B58" s="51">
        <v>2</v>
      </c>
      <c r="C58" s="51"/>
      <c r="D58" s="51"/>
      <c r="E58" s="52">
        <v>52</v>
      </c>
      <c r="F58" s="52">
        <v>2.5249999999999999E-3</v>
      </c>
      <c r="G58" s="52">
        <v>2.7E-4</v>
      </c>
      <c r="H58" s="52">
        <v>1.112166</v>
      </c>
      <c r="I58" s="52">
        <v>0</v>
      </c>
      <c r="J58" s="15"/>
      <c r="K58" s="15"/>
      <c r="L58" s="71">
        <v>1.9514958768099075</v>
      </c>
      <c r="M58" s="67"/>
      <c r="N58" s="15"/>
      <c r="O58" s="15"/>
      <c r="P58" s="68"/>
      <c r="Q58" s="68"/>
      <c r="R58" s="56" t="s">
        <v>76</v>
      </c>
      <c r="S58" s="16" t="s">
        <v>222</v>
      </c>
      <c r="T58" s="73"/>
      <c r="U58" s="74">
        <v>2719.90795898437</v>
      </c>
      <c r="V58" s="74">
        <v>8715.880859375</v>
      </c>
      <c r="W58" s="72" t="s">
        <v>67</v>
      </c>
      <c r="X58" s="75"/>
      <c r="Y58" s="75"/>
      <c r="Z58" s="69">
        <v>58</v>
      </c>
      <c r="AA5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8" s="76" t="str">
        <f>VLOOKUP(Vertices[[#This Row],[Vertex]],Lookup!A:B,2,FALSE)</f>
        <v>Gordon Brownâ€™s Building Britainâ€™s Digital Future announcement with twitter subtitles</v>
      </c>
      <c r="AD58" t="s">
        <v>5180</v>
      </c>
      <c r="AE58" t="str">
        <f>Vertices[[#This Row],[Tooltip]]</f>
        <v>http://www.rsc-ne-scotland.org.uk/mashe/2010/03/gordon-browns-building-britains-digital-future-announcement-with-twitter-subtitles/</v>
      </c>
    </row>
    <row r="59" spans="1:31" ht="30" x14ac:dyDescent="0.25">
      <c r="A59" s="14" t="s">
        <v>223</v>
      </c>
      <c r="B59" s="51">
        <v>3</v>
      </c>
      <c r="C59" s="51"/>
      <c r="D59" s="51"/>
      <c r="E59" s="52">
        <v>52</v>
      </c>
      <c r="F59" s="52">
        <v>4.0489999999999996E-3</v>
      </c>
      <c r="G59" s="52">
        <v>6.343E-2</v>
      </c>
      <c r="H59" s="52">
        <v>1.2838670000000001</v>
      </c>
      <c r="I59" s="52">
        <v>0.33333333333333331</v>
      </c>
      <c r="J59" s="15"/>
      <c r="K59" s="15"/>
      <c r="L59" s="71">
        <v>2.0753033445559788</v>
      </c>
      <c r="M59" s="67"/>
      <c r="N59" s="15"/>
      <c r="O59" s="15"/>
      <c r="P59" s="68"/>
      <c r="Q59" s="68"/>
      <c r="R59" s="56" t="s">
        <v>76</v>
      </c>
      <c r="S59" s="16" t="s">
        <v>223</v>
      </c>
      <c r="T59" s="73"/>
      <c r="U59" s="74">
        <v>2680.6474609375</v>
      </c>
      <c r="V59" s="74">
        <v>6088.89794921875</v>
      </c>
      <c r="W59" s="72" t="s">
        <v>67</v>
      </c>
      <c r="X59" s="75"/>
      <c r="Y59" s="75"/>
      <c r="Z59" s="69">
        <v>59</v>
      </c>
      <c r="AA5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59" s="76" t="str">
        <f>VLOOKUP(Vertices[[#This Row],[Vertex]],Lookup!A:B,2,FALSE)</f>
        <v>Reversible, Reverse History and Side-by-Side Storytelling</v>
      </c>
      <c r="AD59" t="s">
        <v>5180</v>
      </c>
      <c r="AE59" t="str">
        <f>Vertices[[#This Row],[Tooltip]]</f>
        <v>http://blog.ouseful.info/2010/03/22/reversible-and-reverse-history-storytelling/</v>
      </c>
    </row>
    <row r="60" spans="1:31" ht="30" x14ac:dyDescent="0.25">
      <c r="A60" s="14" t="s">
        <v>224</v>
      </c>
      <c r="B60" s="51">
        <v>1</v>
      </c>
      <c r="C60" s="51"/>
      <c r="D60" s="51"/>
      <c r="E60" s="52">
        <v>0</v>
      </c>
      <c r="F60" s="52">
        <v>3.3440000000000002E-3</v>
      </c>
      <c r="G60" s="52">
        <v>1.7573999999999999E-2</v>
      </c>
      <c r="H60" s="52">
        <v>0.51376200000000005</v>
      </c>
      <c r="I60" s="52">
        <v>0</v>
      </c>
      <c r="J60" s="15"/>
      <c r="K60" s="15"/>
      <c r="L60" s="71">
        <v>1.5200080932261197</v>
      </c>
      <c r="M60" s="67"/>
      <c r="N60" s="15"/>
      <c r="O60" s="15"/>
      <c r="P60" s="68"/>
      <c r="Q60" s="68"/>
      <c r="R60" s="56" t="s">
        <v>76</v>
      </c>
      <c r="S60" s="16" t="s">
        <v>224</v>
      </c>
      <c r="T60" s="73"/>
      <c r="U60" s="74">
        <v>2387.46020507812</v>
      </c>
      <c r="V60" s="74">
        <v>6832.3212890625</v>
      </c>
      <c r="W60" s="72" t="s">
        <v>67</v>
      </c>
      <c r="X60" s="75"/>
      <c r="Y60" s="75"/>
      <c r="Z60" s="69">
        <v>60</v>
      </c>
      <c r="AA6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0" s="76" t="e">
        <f>VLOOKUP(Vertices[[#This Row],[Vertex]],Lookup!A:B,2,FALSE)</f>
        <v>#N/A</v>
      </c>
      <c r="AD60" t="s">
        <v>5180</v>
      </c>
      <c r="AE60" t="str">
        <f>Vertices[[#This Row],[Tooltip]]</f>
        <v>http://ukwebfocus.wordpress.com/2007/11/19/the-history-of-the-web-backwards/</v>
      </c>
    </row>
    <row r="61" spans="1:31" ht="30" x14ac:dyDescent="0.25">
      <c r="A61" s="14" t="s">
        <v>225</v>
      </c>
      <c r="B61" s="51">
        <v>1</v>
      </c>
      <c r="C61" s="51"/>
      <c r="D61" s="51"/>
      <c r="E61" s="52">
        <v>0</v>
      </c>
      <c r="F61" s="52">
        <v>1</v>
      </c>
      <c r="G61" s="52">
        <v>0</v>
      </c>
      <c r="H61" s="52">
        <v>0.99999800000000005</v>
      </c>
      <c r="I61" s="52">
        <v>0</v>
      </c>
      <c r="J61" s="15"/>
      <c r="K61" s="15"/>
      <c r="L61" s="71">
        <v>1.8706155322449878</v>
      </c>
      <c r="M61" s="67"/>
      <c r="N61" s="15"/>
      <c r="O61" s="15"/>
      <c r="P61" s="68"/>
      <c r="Q61" s="68"/>
      <c r="R61" s="56" t="s">
        <v>76</v>
      </c>
      <c r="S61" s="16" t="s">
        <v>225</v>
      </c>
      <c r="T61" s="73"/>
      <c r="U61" s="74">
        <v>9551.9482421875</v>
      </c>
      <c r="V61" s="74">
        <v>244.42955017089801</v>
      </c>
      <c r="W61" s="72" t="s">
        <v>67</v>
      </c>
      <c r="X61" s="75"/>
      <c r="Y61" s="75"/>
      <c r="Z61" s="69">
        <v>61</v>
      </c>
      <c r="AA6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1" s="76" t="str">
        <f>VLOOKUP(Vertices[[#This Row],[Vertex]],Lookup!A:B,2,FALSE)</f>
        <v>Updating Google Calendars from a Google Spreadsheet</v>
      </c>
      <c r="AD61" t="s">
        <v>5180</v>
      </c>
      <c r="AE61" t="str">
        <f>Vertices[[#This Row],[Tooltip]]</f>
        <v>http://blog.ouseful.info/2010/03/04/maintaining-google-calendars-from-a-google-spreadsheet/</v>
      </c>
    </row>
    <row r="62" spans="1:31" ht="30" x14ac:dyDescent="0.25">
      <c r="A62" s="14" t="s">
        <v>226</v>
      </c>
      <c r="B62" s="51">
        <v>1</v>
      </c>
      <c r="C62" s="51"/>
      <c r="D62" s="51"/>
      <c r="E62" s="52">
        <v>0</v>
      </c>
      <c r="F62" s="52">
        <v>1</v>
      </c>
      <c r="G62" s="52">
        <v>0</v>
      </c>
      <c r="H62" s="52">
        <v>0.99999800000000005</v>
      </c>
      <c r="I62" s="52">
        <v>0</v>
      </c>
      <c r="J62" s="15"/>
      <c r="K62" s="15"/>
      <c r="L62" s="71">
        <v>1.8706155322449878</v>
      </c>
      <c r="M62" s="67"/>
      <c r="N62" s="15"/>
      <c r="O62" s="15"/>
      <c r="P62" s="68"/>
      <c r="Q62" s="68"/>
      <c r="R62" s="56" t="s">
        <v>76</v>
      </c>
      <c r="S62" s="16" t="s">
        <v>226</v>
      </c>
      <c r="T62" s="73"/>
      <c r="U62" s="74">
        <v>9353.45703125</v>
      </c>
      <c r="V62" s="74">
        <v>582.04034423828102</v>
      </c>
      <c r="W62" s="72" t="s">
        <v>67</v>
      </c>
      <c r="X62" s="75"/>
      <c r="Y62" s="75"/>
      <c r="Z62" s="69">
        <v>62</v>
      </c>
      <c r="AA6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2" s="76" t="str">
        <f>VLOOKUP(Vertices[[#This Row],[Vertex]],Lookup!A:B,2,FALSE)</f>
        <v>Using Google Apps Script for a event booking system (Spreadsheet to Calendar &amp; Site | Form to Spreadsheet, Email and possible Contacts)</v>
      </c>
      <c r="AD62" t="s">
        <v>5180</v>
      </c>
      <c r="AE62" t="str">
        <f>Vertices[[#This Row],[Tooltip]]</f>
        <v>http://www.rsc-ne-scotland.org.uk/mashe/2010/03/using-google-apps-script-for-a-event-booking-system/</v>
      </c>
    </row>
    <row r="63" spans="1:31" ht="30" x14ac:dyDescent="0.25">
      <c r="A63" s="14" t="s">
        <v>227</v>
      </c>
      <c r="B63" s="51">
        <v>1</v>
      </c>
      <c r="C63" s="51"/>
      <c r="D63" s="51"/>
      <c r="E63" s="52">
        <v>0</v>
      </c>
      <c r="F63" s="52">
        <v>2.8570000000000002E-3</v>
      </c>
      <c r="G63" s="52">
        <v>8.2700000000000004E-4</v>
      </c>
      <c r="H63" s="52">
        <v>0.54591000000000001</v>
      </c>
      <c r="I63" s="52">
        <v>0</v>
      </c>
      <c r="J63" s="15"/>
      <c r="K63" s="15"/>
      <c r="L63" s="71">
        <v>1.543188869535522</v>
      </c>
      <c r="M63" s="67"/>
      <c r="N63" s="15"/>
      <c r="O63" s="15"/>
      <c r="P63" s="68"/>
      <c r="Q63" s="68"/>
      <c r="R63" s="56" t="s">
        <v>76</v>
      </c>
      <c r="S63" s="16" t="s">
        <v>227</v>
      </c>
      <c r="T63" s="73"/>
      <c r="U63" s="74">
        <v>4052.69360351562</v>
      </c>
      <c r="V63" s="74">
        <v>8600.4384765625</v>
      </c>
      <c r="W63" s="72" t="s">
        <v>67</v>
      </c>
      <c r="X63" s="75"/>
      <c r="Y63" s="75"/>
      <c r="Z63" s="69">
        <v>63</v>
      </c>
      <c r="AA6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3" s="76" t="str">
        <f>VLOOKUP(Vertices[[#This Row],[Vertex]],Lookup!A:B,2,FALSE)</f>
        <v>Scheduling Content Round the Edges â€“ Supporting OU/BBC Co-Productions</v>
      </c>
      <c r="AD63" t="s">
        <v>5180</v>
      </c>
      <c r="AE63" t="str">
        <f>Vertices[[#This Row],[Tooltip]]</f>
        <v>http://blog.ouseful.info/2010/02/22/scheduling-content-round-the-edges-supporting-oubbc-co_productions/</v>
      </c>
    </row>
    <row r="64" spans="1:31" ht="30" x14ac:dyDescent="0.25">
      <c r="A64" s="14" t="s">
        <v>228</v>
      </c>
      <c r="B64" s="51">
        <v>3</v>
      </c>
      <c r="C64" s="51"/>
      <c r="D64" s="51"/>
      <c r="E64" s="52">
        <v>199</v>
      </c>
      <c r="F64" s="52">
        <v>2.9239999999999999E-3</v>
      </c>
      <c r="G64" s="52">
        <v>9.9500000000000001E-4</v>
      </c>
      <c r="H64" s="52">
        <v>1.4807319999999999</v>
      </c>
      <c r="I64" s="52">
        <v>0</v>
      </c>
      <c r="J64" s="15"/>
      <c r="K64" s="15"/>
      <c r="L64" s="71">
        <v>2.2172556752810779</v>
      </c>
      <c r="M64" s="67"/>
      <c r="N64" s="15"/>
      <c r="O64" s="15"/>
      <c r="P64" s="68"/>
      <c r="Q64" s="68"/>
      <c r="R64" s="56" t="s">
        <v>76</v>
      </c>
      <c r="S64" s="16" t="s">
        <v>228</v>
      </c>
      <c r="T64" s="73"/>
      <c r="U64" s="74">
        <v>4815.541015625</v>
      </c>
      <c r="V64" s="74">
        <v>8713.7568359375</v>
      </c>
      <c r="W64" s="72" t="s">
        <v>67</v>
      </c>
      <c r="X64" s="75"/>
      <c r="Y64" s="75"/>
      <c r="Z64" s="69">
        <v>64</v>
      </c>
      <c r="AA6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4" s="76" t="str">
        <f>VLOOKUP(Vertices[[#This Row],[Vertex]],Lookup!A:B,2,FALSE)</f>
        <v>Twitter Powered Subtitles for BBC iPlayer Content c/o the MASHe Blog</v>
      </c>
      <c r="AD64" t="s">
        <v>5180</v>
      </c>
      <c r="AE64" t="str">
        <f>Vertices[[#This Row],[Tooltip]]</f>
        <v>http://blog.ouseful.info/2010/02/17/twitter-powered-subtitles-for-bbc-iplayer-content-co-the-mashe-blog/</v>
      </c>
    </row>
    <row r="65" spans="1:31" ht="30" x14ac:dyDescent="0.25">
      <c r="A65" s="14" t="s">
        <v>229</v>
      </c>
      <c r="B65" s="51">
        <v>3</v>
      </c>
      <c r="C65" s="51"/>
      <c r="D65" s="51"/>
      <c r="E65" s="52">
        <v>103</v>
      </c>
      <c r="F65" s="52">
        <v>2.5639999999999999E-3</v>
      </c>
      <c r="G65" s="52">
        <v>3.2499999999999999E-4</v>
      </c>
      <c r="H65" s="52">
        <v>1.5907519999999999</v>
      </c>
      <c r="I65" s="52">
        <v>0</v>
      </c>
      <c r="J65" s="15"/>
      <c r="K65" s="15"/>
      <c r="L65" s="71">
        <v>2.2965871736498862</v>
      </c>
      <c r="M65" s="67"/>
      <c r="N65" s="15"/>
      <c r="O65" s="15"/>
      <c r="P65" s="68"/>
      <c r="Q65" s="68"/>
      <c r="R65" s="56" t="s">
        <v>76</v>
      </c>
      <c r="S65" s="16" t="s">
        <v>229</v>
      </c>
      <c r="T65" s="73"/>
      <c r="U65" s="74">
        <v>5474.3603515625</v>
      </c>
      <c r="V65" s="74">
        <v>9159.4306640625</v>
      </c>
      <c r="W65" s="72" t="s">
        <v>67</v>
      </c>
      <c r="X65" s="75"/>
      <c r="Y65" s="75"/>
      <c r="Z65" s="69">
        <v>65</v>
      </c>
      <c r="AA6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5" s="76" t="e">
        <f>VLOOKUP(Vertices[[#This Row],[Vertex]],Lookup!A:B,2,FALSE)</f>
        <v>#N/A</v>
      </c>
      <c r="AD65" t="s">
        <v>5180</v>
      </c>
      <c r="AE65" t="str">
        <f>Vertices[[#This Row],[Tooltip]]</f>
        <v>http://www.rsc-ne-scotland.org.uk/mashe/</v>
      </c>
    </row>
    <row r="66" spans="1:31" ht="30" x14ac:dyDescent="0.25">
      <c r="A66" s="14" t="s">
        <v>230</v>
      </c>
      <c r="B66" s="51">
        <v>1</v>
      </c>
      <c r="C66" s="51"/>
      <c r="D66" s="51"/>
      <c r="E66" s="52">
        <v>0</v>
      </c>
      <c r="F66" s="52">
        <v>2.5379999999999999E-3</v>
      </c>
      <c r="G66" s="52">
        <v>2.7500000000000002E-4</v>
      </c>
      <c r="H66" s="52">
        <v>0.56954099999999996</v>
      </c>
      <c r="I66" s="52">
        <v>0</v>
      </c>
      <c r="J66" s="15"/>
      <c r="K66" s="15"/>
      <c r="L66" s="71">
        <v>1.5602283408857611</v>
      </c>
      <c r="M66" s="67"/>
      <c r="N66" s="15"/>
      <c r="O66" s="15"/>
      <c r="P66" s="68"/>
      <c r="Q66" s="68"/>
      <c r="R66" s="56" t="s">
        <v>76</v>
      </c>
      <c r="S66" s="16" t="s">
        <v>230</v>
      </c>
      <c r="T66" s="73"/>
      <c r="U66" s="74">
        <v>4552.3310546875</v>
      </c>
      <c r="V66" s="74">
        <v>9407.2177734375</v>
      </c>
      <c r="W66" s="72" t="s">
        <v>67</v>
      </c>
      <c r="X66" s="75"/>
      <c r="Y66" s="75"/>
      <c r="Z66" s="69">
        <v>66</v>
      </c>
      <c r="AA6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6" s="76" t="str">
        <f>VLOOKUP(Vertices[[#This Row],[Vertex]],Lookup!A:B,2,FALSE)</f>
        <v>The Virtual Revolution: Twitter subtitles for BBC iPlayer</v>
      </c>
      <c r="AD66" t="s">
        <v>5180</v>
      </c>
      <c r="AE66" t="str">
        <f>Vertices[[#This Row],[Tooltip]]</f>
        <v>http://www.rsc-ne-scotland.org.uk/mashe/2010/02/the-virtual-revolution-twitter-subtitles-for-bbc-iplayer/</v>
      </c>
    </row>
    <row r="67" spans="1:31" ht="30" x14ac:dyDescent="0.25">
      <c r="A67" s="14" t="s">
        <v>231</v>
      </c>
      <c r="B67" s="51">
        <v>2</v>
      </c>
      <c r="C67" s="51"/>
      <c r="D67" s="51"/>
      <c r="E67" s="52">
        <v>3</v>
      </c>
      <c r="F67" s="52">
        <v>0.14285700000000001</v>
      </c>
      <c r="G67" s="52">
        <v>0</v>
      </c>
      <c r="H67" s="52">
        <v>1.229727</v>
      </c>
      <c r="I67" s="52">
        <v>0</v>
      </c>
      <c r="J67" s="15"/>
      <c r="K67" s="15"/>
      <c r="L67" s="71">
        <v>2.03626492134486</v>
      </c>
      <c r="M67" s="67"/>
      <c r="N67" s="15"/>
      <c r="O67" s="15"/>
      <c r="P67" s="68"/>
      <c r="Q67" s="68"/>
      <c r="R67" s="56" t="s">
        <v>76</v>
      </c>
      <c r="S67" s="16" t="s">
        <v>231</v>
      </c>
      <c r="T67" s="73"/>
      <c r="U67" s="74">
        <v>6404.48779296875</v>
      </c>
      <c r="V67" s="74">
        <v>5418.86083984375</v>
      </c>
      <c r="W67" s="72" t="s">
        <v>67</v>
      </c>
      <c r="X67" s="75"/>
      <c r="Y67" s="75"/>
      <c r="Z67" s="69">
        <v>67</v>
      </c>
      <c r="AA6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7" s="76" t="str">
        <f>VLOOKUP(Vertices[[#This Row],[Vertex]],Lookup!A:B,2,FALSE)</f>
        <v>Mulling Over =datagovukLookup() in Google Spreadsheets</v>
      </c>
      <c r="AD67" t="s">
        <v>5180</v>
      </c>
      <c r="AE67" t="str">
        <f>Vertices[[#This Row],[Tooltip]]</f>
        <v>http://blog.ouseful.info/2010/02/16/mulling-over-datagovuklookup-in-google-spreadsheets/</v>
      </c>
    </row>
    <row r="68" spans="1:31" ht="30" x14ac:dyDescent="0.25">
      <c r="A68" s="14" t="s">
        <v>232</v>
      </c>
      <c r="B68" s="51">
        <v>1</v>
      </c>
      <c r="C68" s="51"/>
      <c r="D68" s="51"/>
      <c r="E68" s="52">
        <v>0</v>
      </c>
      <c r="F68" s="52">
        <v>1</v>
      </c>
      <c r="G68" s="52">
        <v>0</v>
      </c>
      <c r="H68" s="52">
        <v>0.99999800000000005</v>
      </c>
      <c r="I68" s="52">
        <v>0</v>
      </c>
      <c r="J68" s="15"/>
      <c r="K68" s="15"/>
      <c r="L68" s="71">
        <v>1.8706155322449878</v>
      </c>
      <c r="M68" s="67"/>
      <c r="N68" s="15"/>
      <c r="O68" s="15"/>
      <c r="P68" s="68"/>
      <c r="Q68" s="68"/>
      <c r="R68" s="56" t="s">
        <v>76</v>
      </c>
      <c r="S68" s="16" t="s">
        <v>232</v>
      </c>
      <c r="T68" s="73"/>
      <c r="U68" s="74">
        <v>8658.78125</v>
      </c>
      <c r="V68" s="74">
        <v>244.42955017089801</v>
      </c>
      <c r="W68" s="72" t="s">
        <v>67</v>
      </c>
      <c r="X68" s="75"/>
      <c r="Y68" s="75"/>
      <c r="Z68" s="69">
        <v>68</v>
      </c>
      <c r="AA6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8" s="76" t="str">
        <f>VLOOKUP(Vertices[[#This Row],[Vertex]],Lookup!A:B,2,FALSE)</f>
        <v>How Did People Reach This Blog in 2009?</v>
      </c>
      <c r="AD68" t="s">
        <v>5180</v>
      </c>
      <c r="AE68" t="str">
        <f>Vertices[[#This Row],[Tooltip]]</f>
        <v>http://blog.ouseful.info/2010/01/05/how-did-people-reach-this-blog-in-2009/</v>
      </c>
    </row>
    <row r="69" spans="1:31" ht="30" x14ac:dyDescent="0.25">
      <c r="A69" s="14" t="s">
        <v>233</v>
      </c>
      <c r="B69" s="51">
        <v>1</v>
      </c>
      <c r="C69" s="51"/>
      <c r="D69" s="51"/>
      <c r="E69" s="52">
        <v>0</v>
      </c>
      <c r="F69" s="52">
        <v>1</v>
      </c>
      <c r="G69" s="52">
        <v>0</v>
      </c>
      <c r="H69" s="52">
        <v>0.99999800000000005</v>
      </c>
      <c r="I69" s="52">
        <v>0</v>
      </c>
      <c r="J69" s="15"/>
      <c r="K69" s="15"/>
      <c r="L69" s="71">
        <v>1.8706155322449878</v>
      </c>
      <c r="M69" s="67"/>
      <c r="N69" s="15"/>
      <c r="O69" s="15"/>
      <c r="P69" s="68"/>
      <c r="Q69" s="68"/>
      <c r="R69" s="56" t="s">
        <v>76</v>
      </c>
      <c r="S69" s="16" t="s">
        <v>233</v>
      </c>
      <c r="T69" s="73"/>
      <c r="U69" s="74">
        <v>8460.2890625</v>
      </c>
      <c r="V69" s="74">
        <v>582.04034423828102</v>
      </c>
      <c r="W69" s="72" t="s">
        <v>67</v>
      </c>
      <c r="X69" s="75"/>
      <c r="Y69" s="75"/>
      <c r="Z69" s="69">
        <v>69</v>
      </c>
      <c r="AA6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69" s="76" t="str">
        <f>VLOOKUP(Vertices[[#This Row],[Vertex]],Lookup!A:B,2,FALSE)</f>
        <v>How Did People Find This Blog in 2009?</v>
      </c>
      <c r="AD69" t="s">
        <v>5180</v>
      </c>
      <c r="AE69" t="str">
        <f>Vertices[[#This Row],[Tooltip]]</f>
        <v>http://ukwebfocus.wordpress.com/2010/01/05/how-did-people-find-this-blog-in-2009/</v>
      </c>
    </row>
    <row r="70" spans="1:31" ht="30" x14ac:dyDescent="0.25">
      <c r="A70" s="14" t="s">
        <v>234</v>
      </c>
      <c r="B70" s="51">
        <v>1</v>
      </c>
      <c r="C70" s="51"/>
      <c r="D70" s="51"/>
      <c r="E70" s="52">
        <v>0</v>
      </c>
      <c r="F70" s="52">
        <v>1</v>
      </c>
      <c r="G70" s="52">
        <v>0</v>
      </c>
      <c r="H70" s="52">
        <v>0.99999800000000005</v>
      </c>
      <c r="I70" s="52">
        <v>0</v>
      </c>
      <c r="J70" s="15"/>
      <c r="K70" s="15"/>
      <c r="L70" s="71">
        <v>1.8706155322449878</v>
      </c>
      <c r="M70" s="67"/>
      <c r="N70" s="15"/>
      <c r="O70" s="15"/>
      <c r="P70" s="68"/>
      <c r="Q70" s="68"/>
      <c r="R70" s="56" t="s">
        <v>76</v>
      </c>
      <c r="S70" s="16" t="s">
        <v>234</v>
      </c>
      <c r="T70" s="73"/>
      <c r="U70" s="74">
        <v>8361.05859375</v>
      </c>
      <c r="V70" s="74">
        <v>244.42955017089801</v>
      </c>
      <c r="W70" s="72" t="s">
        <v>67</v>
      </c>
      <c r="X70" s="75"/>
      <c r="Y70" s="75"/>
      <c r="Z70" s="69">
        <v>70</v>
      </c>
      <c r="AA7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0" s="76" t="str">
        <f>VLOOKUP(Vertices[[#This Row],[Vertex]],Lookup!A:B,2,FALSE)</f>
        <v>Single Item RSS Feeds on WordPress blogs: RSS For the Content of This Page</v>
      </c>
      <c r="AD70" t="s">
        <v>5180</v>
      </c>
      <c r="AE70" t="str">
        <f>Vertices[[#This Row],[Tooltip]]</f>
        <v>http://blog.ouseful.info/2009/07/08/single-item-rss-feeds-on-wordpress-blogs-rss-for-the-content-of-this-page/</v>
      </c>
    </row>
    <row r="71" spans="1:31" ht="30" x14ac:dyDescent="0.25">
      <c r="A71" s="14" t="s">
        <v>235</v>
      </c>
      <c r="B71" s="51">
        <v>1</v>
      </c>
      <c r="C71" s="51"/>
      <c r="D71" s="51"/>
      <c r="E71" s="52">
        <v>0</v>
      </c>
      <c r="F71" s="52">
        <v>1</v>
      </c>
      <c r="G71" s="52">
        <v>0</v>
      </c>
      <c r="H71" s="52">
        <v>0.99999800000000005</v>
      </c>
      <c r="I71" s="52">
        <v>0</v>
      </c>
      <c r="J71" s="15"/>
      <c r="K71" s="15"/>
      <c r="L71" s="71">
        <v>1.8706155322449878</v>
      </c>
      <c r="M71" s="67"/>
      <c r="N71" s="15"/>
      <c r="O71" s="15"/>
      <c r="P71" s="68"/>
      <c r="Q71" s="68"/>
      <c r="R71" s="56" t="s">
        <v>76</v>
      </c>
      <c r="S71" s="16" t="s">
        <v>235</v>
      </c>
      <c r="T71" s="73"/>
      <c r="U71" s="74">
        <v>8162.56689453125</v>
      </c>
      <c r="V71" s="74">
        <v>582.04034423828102</v>
      </c>
      <c r="W71" s="72" t="s">
        <v>67</v>
      </c>
      <c r="X71" s="75"/>
      <c r="Y71" s="75"/>
      <c r="Z71" s="69">
        <v>71</v>
      </c>
      <c r="AA7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1" s="76" t="str">
        <f>VLOOKUP(Vertices[[#This Row],[Vertex]],Lookup!A:B,2,FALSE)</f>
        <v>Enthusiastic Amateurs and Overcoming Institutional Inertia</v>
      </c>
      <c r="AD71" t="s">
        <v>5180</v>
      </c>
      <c r="AE71" t="str">
        <f>Vertices[[#This Row],[Tooltip]]</f>
        <v>http://ukwebfocus.wordpress.com/2009/07/06/enthusiastic-amateurs-and-overcoming-institutional-inertia/</v>
      </c>
    </row>
    <row r="72" spans="1:31" ht="30" x14ac:dyDescent="0.25">
      <c r="A72" s="14" t="s">
        <v>236</v>
      </c>
      <c r="B72" s="51">
        <v>1</v>
      </c>
      <c r="C72" s="51"/>
      <c r="D72" s="51"/>
      <c r="E72" s="52">
        <v>0</v>
      </c>
      <c r="F72" s="52">
        <v>1</v>
      </c>
      <c r="G72" s="52">
        <v>0</v>
      </c>
      <c r="H72" s="52">
        <v>0.99999800000000005</v>
      </c>
      <c r="I72" s="52">
        <v>0</v>
      </c>
      <c r="J72" s="15"/>
      <c r="K72" s="15"/>
      <c r="L72" s="71">
        <v>1.8706155322449878</v>
      </c>
      <c r="M72" s="67"/>
      <c r="N72" s="15"/>
      <c r="O72" s="15"/>
      <c r="P72" s="68"/>
      <c r="Q72" s="68"/>
      <c r="R72" s="56" t="s">
        <v>76</v>
      </c>
      <c r="S72" s="16" t="s">
        <v>236</v>
      </c>
      <c r="T72" s="73"/>
      <c r="U72" s="74">
        <v>8956.5029296875</v>
      </c>
      <c r="V72" s="74">
        <v>244.42955017089801</v>
      </c>
      <c r="W72" s="72" t="s">
        <v>67</v>
      </c>
      <c r="X72" s="75"/>
      <c r="Y72" s="75"/>
      <c r="Z72" s="69">
        <v>72</v>
      </c>
      <c r="AA7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2" s="76" t="str">
        <f>VLOOKUP(Vertices[[#This Row],[Vertex]],Lookup!A:B,2,FALSE)</f>
        <v>Deep Link into BBC iPlayer Content</v>
      </c>
      <c r="AD72" t="s">
        <v>5180</v>
      </c>
      <c r="AE72" t="str">
        <f>Vertices[[#This Row],[Tooltip]]</f>
        <v>http://blog.ouseful.info/2009/06/19/deep-link-into-bbc-iplayer-content/</v>
      </c>
    </row>
    <row r="73" spans="1:31" ht="30" x14ac:dyDescent="0.25">
      <c r="A73" s="14" t="s">
        <v>237</v>
      </c>
      <c r="B73" s="51">
        <v>1</v>
      </c>
      <c r="C73" s="51"/>
      <c r="D73" s="51"/>
      <c r="E73" s="52">
        <v>0</v>
      </c>
      <c r="F73" s="52">
        <v>1</v>
      </c>
      <c r="G73" s="52">
        <v>0</v>
      </c>
      <c r="H73" s="52">
        <v>0.99999800000000005</v>
      </c>
      <c r="I73" s="52">
        <v>0</v>
      </c>
      <c r="J73" s="15"/>
      <c r="K73" s="15"/>
      <c r="L73" s="71">
        <v>1.8706155322449878</v>
      </c>
      <c r="M73" s="67"/>
      <c r="N73" s="15"/>
      <c r="O73" s="15"/>
      <c r="P73" s="68"/>
      <c r="Q73" s="68"/>
      <c r="R73" s="56" t="s">
        <v>76</v>
      </c>
      <c r="S73" s="16" t="s">
        <v>237</v>
      </c>
      <c r="T73" s="73"/>
      <c r="U73" s="74">
        <v>8758.01171875</v>
      </c>
      <c r="V73" s="74">
        <v>582.04034423828102</v>
      </c>
      <c r="W73" s="72" t="s">
        <v>67</v>
      </c>
      <c r="X73" s="75"/>
      <c r="Y73" s="75"/>
      <c r="Z73" s="69">
        <v>73</v>
      </c>
      <c r="AA7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3" s="76" t="str">
        <f>VLOOKUP(Vertices[[#This Row],[Vertex]],Lookup!A:B,2,FALSE)</f>
        <v>Searching the backchannel with Twitter subtitles</v>
      </c>
      <c r="AD73" t="s">
        <v>5180</v>
      </c>
      <c r="AE73" t="str">
        <f>Vertices[[#This Row],[Tooltip]]</f>
        <v>http://www.rsc-ne-scotland.org.uk/mashe/2010/04/searching-the-backchannel-with-twitter-subtitles/</v>
      </c>
    </row>
    <row r="74" spans="1:31" ht="30" x14ac:dyDescent="0.25">
      <c r="A74" s="14" t="s">
        <v>238</v>
      </c>
      <c r="B74" s="51">
        <v>1</v>
      </c>
      <c r="C74" s="51"/>
      <c r="D74" s="51"/>
      <c r="E74" s="52">
        <v>0</v>
      </c>
      <c r="F74" s="52">
        <v>1</v>
      </c>
      <c r="G74" s="52">
        <v>0</v>
      </c>
      <c r="H74" s="52">
        <v>0.99999800000000005</v>
      </c>
      <c r="I74" s="52">
        <v>0</v>
      </c>
      <c r="J74" s="15"/>
      <c r="K74" s="15"/>
      <c r="L74" s="71">
        <v>1.8706155322449878</v>
      </c>
      <c r="M74" s="67"/>
      <c r="N74" s="15"/>
      <c r="O74" s="15"/>
      <c r="P74" s="68"/>
      <c r="Q74" s="68"/>
      <c r="R74" s="56" t="s">
        <v>76</v>
      </c>
      <c r="S74" s="16" t="s">
        <v>238</v>
      </c>
      <c r="T74" s="73"/>
      <c r="U74" s="74">
        <v>2406.69677734375</v>
      </c>
      <c r="V74" s="74">
        <v>760.59063720703102</v>
      </c>
      <c r="W74" s="72" t="s">
        <v>67</v>
      </c>
      <c r="X74" s="75"/>
      <c r="Y74" s="75"/>
      <c r="Z74" s="69">
        <v>74</v>
      </c>
      <c r="AA7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4" s="76" t="str">
        <f>VLOOKUP(Vertices[[#This Row],[Vertex]],Lookup!A:B,2,FALSE)</f>
        <v>Living With Minified URLs</v>
      </c>
      <c r="AD74" t="s">
        <v>5180</v>
      </c>
      <c r="AE74" t="str">
        <f>Vertices[[#This Row],[Tooltip]]</f>
        <v>http://blog.ouseful.info/2009/04/07/living-with-minified-urls/</v>
      </c>
    </row>
    <row r="75" spans="1:31" ht="30" x14ac:dyDescent="0.25">
      <c r="A75" s="14" t="s">
        <v>239</v>
      </c>
      <c r="B75" s="51">
        <v>1</v>
      </c>
      <c r="C75" s="51"/>
      <c r="D75" s="51"/>
      <c r="E75" s="52">
        <v>0</v>
      </c>
      <c r="F75" s="52">
        <v>1</v>
      </c>
      <c r="G75" s="52">
        <v>0</v>
      </c>
      <c r="H75" s="52">
        <v>0.99999800000000005</v>
      </c>
      <c r="I75" s="52">
        <v>0</v>
      </c>
      <c r="J75" s="15"/>
      <c r="K75" s="15"/>
      <c r="L75" s="71">
        <v>1.8706155322449878</v>
      </c>
      <c r="M75" s="67"/>
      <c r="N75" s="15"/>
      <c r="O75" s="15"/>
      <c r="P75" s="68"/>
      <c r="Q75" s="68"/>
      <c r="R75" s="56" t="s">
        <v>76</v>
      </c>
      <c r="S75" s="16" t="s">
        <v>239</v>
      </c>
      <c r="T75" s="73"/>
      <c r="U75" s="74">
        <v>2208.20556640625</v>
      </c>
      <c r="V75" s="74">
        <v>1118.49670410156</v>
      </c>
      <c r="W75" s="72" t="s">
        <v>67</v>
      </c>
      <c r="X75" s="75"/>
      <c r="Y75" s="75"/>
      <c r="Z75" s="69">
        <v>75</v>
      </c>
      <c r="AA7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5" s="76" t="e">
        <f>VLOOKUP(Vertices[[#This Row],[Vertex]],Lookup!A:B,2,FALSE)</f>
        <v>#N/A</v>
      </c>
      <c r="AD75" t="s">
        <v>5180</v>
      </c>
      <c r="AE75" t="str">
        <f>Vertices[[#This Row],[Tooltip]]</f>
        <v>http://ukwebfocus.wordpress.com/</v>
      </c>
    </row>
    <row r="76" spans="1:31" ht="30" x14ac:dyDescent="0.25">
      <c r="A76" s="14" t="s">
        <v>240</v>
      </c>
      <c r="B76" s="51">
        <v>1</v>
      </c>
      <c r="C76" s="51"/>
      <c r="D76" s="51"/>
      <c r="E76" s="52">
        <v>0</v>
      </c>
      <c r="F76" s="52">
        <v>0.33333299999999999</v>
      </c>
      <c r="G76" s="52">
        <v>0</v>
      </c>
      <c r="H76" s="52">
        <v>0.77026899999999998</v>
      </c>
      <c r="I76" s="52">
        <v>0</v>
      </c>
      <c r="J76" s="15"/>
      <c r="K76" s="15"/>
      <c r="L76" s="71">
        <v>1.7049661431451153</v>
      </c>
      <c r="M76" s="67"/>
      <c r="N76" s="15"/>
      <c r="O76" s="15"/>
      <c r="P76" s="68"/>
      <c r="Q76" s="68"/>
      <c r="R76" s="56" t="s">
        <v>76</v>
      </c>
      <c r="S76" s="16" t="s">
        <v>240</v>
      </c>
      <c r="T76" s="73"/>
      <c r="U76" s="74">
        <v>7623.349609375</v>
      </c>
      <c r="V76" s="74">
        <v>6943.60986328125</v>
      </c>
      <c r="W76" s="72" t="s">
        <v>67</v>
      </c>
      <c r="X76" s="75"/>
      <c r="Y76" s="75"/>
      <c r="Z76" s="69">
        <v>76</v>
      </c>
      <c r="AA7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6" s="76" t="str">
        <f>VLOOKUP(Vertices[[#This Row],[Vertex]],Lookup!A:B,2,FALSE)</f>
        <v>Autodiscoverable RSS Feeds From HEI Library Websites</v>
      </c>
      <c r="AD76" t="s">
        <v>5180</v>
      </c>
      <c r="AE76" t="str">
        <f>Vertices[[#This Row],[Tooltip]]</f>
        <v>http://blog.ouseful.info/2009/04/06/autodiscoverable-rss-feeds-from-hei-library-websites/</v>
      </c>
    </row>
    <row r="77" spans="1:31" ht="30" x14ac:dyDescent="0.25">
      <c r="A77" s="14" t="s">
        <v>241</v>
      </c>
      <c r="B77" s="51">
        <v>2</v>
      </c>
      <c r="C77" s="51"/>
      <c r="D77" s="51"/>
      <c r="E77" s="52">
        <v>1</v>
      </c>
      <c r="F77" s="52">
        <v>0.5</v>
      </c>
      <c r="G77" s="52">
        <v>0</v>
      </c>
      <c r="H77" s="52">
        <v>1.4594560000000001</v>
      </c>
      <c r="I77" s="52">
        <v>0</v>
      </c>
      <c r="J77" s="15"/>
      <c r="K77" s="15"/>
      <c r="L77" s="71">
        <v>2.2019143104447325</v>
      </c>
      <c r="M77" s="67"/>
      <c r="N77" s="15"/>
      <c r="O77" s="15"/>
      <c r="P77" s="68"/>
      <c r="Q77" s="68"/>
      <c r="R77" s="56" t="s">
        <v>76</v>
      </c>
      <c r="S77" s="16" t="s">
        <v>241</v>
      </c>
      <c r="T77" s="73"/>
      <c r="U77" s="74">
        <v>7579.26318359375</v>
      </c>
      <c r="V77" s="74">
        <v>7536.32763671875</v>
      </c>
      <c r="W77" s="72" t="s">
        <v>67</v>
      </c>
      <c r="X77" s="75"/>
      <c r="Y77" s="75"/>
      <c r="Z77" s="69">
        <v>77</v>
      </c>
      <c r="AA7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7" s="76" t="str">
        <f>VLOOKUP(Vertices[[#This Row],[Vertex]],Lookup!A:B,2,FALSE)</f>
        <v>Nudge: Improving Decisions About RSS Usage</v>
      </c>
      <c r="AD77" t="s">
        <v>5180</v>
      </c>
      <c r="AE77" t="str">
        <f>Vertices[[#This Row],[Tooltip]]</f>
        <v>http://ukwebfocus.wordpress.com/2008/07/13/nudge-improving-decisions-about-rss-usage/</v>
      </c>
    </row>
    <row r="78" spans="1:31" ht="30" x14ac:dyDescent="0.25">
      <c r="A78" s="14" t="s">
        <v>242</v>
      </c>
      <c r="B78" s="51">
        <v>1</v>
      </c>
      <c r="C78" s="51"/>
      <c r="D78" s="51"/>
      <c r="E78" s="52">
        <v>0</v>
      </c>
      <c r="F78" s="52">
        <v>2.294E-3</v>
      </c>
      <c r="G78" s="52">
        <v>3.86E-4</v>
      </c>
      <c r="H78" s="52">
        <v>0.63065099999999996</v>
      </c>
      <c r="I78" s="52">
        <v>0</v>
      </c>
      <c r="J78" s="15"/>
      <c r="K78" s="15"/>
      <c r="L78" s="71">
        <v>1.6042925825265344</v>
      </c>
      <c r="M78" s="67"/>
      <c r="N78" s="15"/>
      <c r="O78" s="15"/>
      <c r="P78" s="68"/>
      <c r="Q78" s="68"/>
      <c r="R78" s="56" t="s">
        <v>76</v>
      </c>
      <c r="S78" s="16" t="s">
        <v>242</v>
      </c>
      <c r="T78" s="73"/>
      <c r="U78" s="74">
        <v>117.23973083496</v>
      </c>
      <c r="V78" s="74">
        <v>7801.921875</v>
      </c>
      <c r="W78" s="72" t="s">
        <v>67</v>
      </c>
      <c r="X78" s="75"/>
      <c r="Y78" s="75"/>
      <c r="Z78" s="69">
        <v>78</v>
      </c>
      <c r="AA7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0</v>
      </c>
      <c r="AB78" s="76" t="str">
        <f>VLOOKUP(Vertices[[#This Row],[Vertex]],Lookup!A:B,2,FALSE)</f>
        <v>Twitter Powered Youtube Subtitles, Reprise: Anytime Commenting</v>
      </c>
      <c r="AD78" t="s">
        <v>5180</v>
      </c>
      <c r="AE78" t="str">
        <f>Vertices[[#This Row],[Tooltip]]</f>
        <v>http://blog.ouseful.info/2009/03/10/twitter-powered-youtube-subtitles-reprise-anytime-commenting/</v>
      </c>
    </row>
    <row r="79" spans="1:31" ht="30" x14ac:dyDescent="0.25">
      <c r="A79" s="14" t="s">
        <v>243</v>
      </c>
      <c r="B79" s="51">
        <v>1</v>
      </c>
      <c r="C79" s="51"/>
      <c r="D79" s="51"/>
      <c r="E79" s="52">
        <v>0</v>
      </c>
      <c r="F79" s="52">
        <v>0.16666700000000001</v>
      </c>
      <c r="G79" s="52">
        <v>0</v>
      </c>
      <c r="H79" s="52">
        <v>0.70175299999999996</v>
      </c>
      <c r="I79" s="52">
        <v>0</v>
      </c>
      <c r="J79" s="15"/>
      <c r="K79" s="15"/>
      <c r="L79" s="71">
        <v>1.6555616990237076</v>
      </c>
      <c r="M79" s="67"/>
      <c r="N79" s="15"/>
      <c r="O79" s="15"/>
      <c r="P79" s="68"/>
      <c r="Q79" s="68"/>
      <c r="R79" s="56" t="s">
        <v>76</v>
      </c>
      <c r="S79" s="16" t="s">
        <v>243</v>
      </c>
      <c r="T79" s="73"/>
      <c r="U79" s="74">
        <v>7480.0400390625</v>
      </c>
      <c r="V79" s="74">
        <v>5510.9736328125</v>
      </c>
      <c r="W79" s="72" t="s">
        <v>67</v>
      </c>
      <c r="X79" s="75"/>
      <c r="Y79" s="75"/>
      <c r="Z79" s="69">
        <v>79</v>
      </c>
      <c r="AA7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79" s="76" t="str">
        <f>VLOOKUP(Vertices[[#This Row],[Vertex]],Lookup!A:B,2,FALSE)</f>
        <v>What Makes a Good API? A Call to Armsâ€¦</v>
      </c>
      <c r="AD79" t="s">
        <v>5180</v>
      </c>
      <c r="AE79" t="str">
        <f>Vertices[[#This Row],[Tooltip]]</f>
        <v>http://blog.ouseful.info/2009/01/07/what-makes-a-good-api-a-call-to-arms/</v>
      </c>
    </row>
    <row r="80" spans="1:31" ht="30" x14ac:dyDescent="0.25">
      <c r="A80" s="14" t="s">
        <v>244</v>
      </c>
      <c r="B80" s="51">
        <v>2</v>
      </c>
      <c r="C80" s="51"/>
      <c r="D80" s="51"/>
      <c r="E80" s="52">
        <v>2</v>
      </c>
      <c r="F80" s="52">
        <v>0.25</v>
      </c>
      <c r="G80" s="52">
        <v>0</v>
      </c>
      <c r="H80" s="52">
        <v>1.298243</v>
      </c>
      <c r="I80" s="52">
        <v>0</v>
      </c>
      <c r="J80" s="15"/>
      <c r="K80" s="15"/>
      <c r="L80" s="71">
        <v>2.0856693654662677</v>
      </c>
      <c r="M80" s="67"/>
      <c r="N80" s="15"/>
      <c r="O80" s="15"/>
      <c r="P80" s="68"/>
      <c r="Q80" s="68"/>
      <c r="R80" s="56" t="s">
        <v>76</v>
      </c>
      <c r="S80" s="16" t="s">
        <v>244</v>
      </c>
      <c r="T80" s="73"/>
      <c r="U80" s="74">
        <v>7641.337890625</v>
      </c>
      <c r="V80" s="74">
        <v>6086.51611328125</v>
      </c>
      <c r="W80" s="72" t="s">
        <v>67</v>
      </c>
      <c r="X80" s="75"/>
      <c r="Y80" s="75"/>
      <c r="Z80" s="69">
        <v>80</v>
      </c>
      <c r="AA8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0" s="76" t="str">
        <f>VLOOKUP(Vertices[[#This Row],[Vertex]],Lookup!A:B,2,FALSE)</f>
        <v>What Makes A Good API? Doing The Research Using Twitter</v>
      </c>
      <c r="AD80" t="s">
        <v>5180</v>
      </c>
      <c r="AE80" t="str">
        <f>Vertices[[#This Row],[Tooltip]]</f>
        <v>http://ukwebfocus.wordpress.com/2008/12/10/what-makes-a-good-api-doing-the-research-using-twitter/</v>
      </c>
    </row>
    <row r="81" spans="1:31" ht="30" x14ac:dyDescent="0.25">
      <c r="A81" s="14" t="s">
        <v>245</v>
      </c>
      <c r="B81" s="51">
        <v>1</v>
      </c>
      <c r="C81" s="51"/>
      <c r="D81" s="51"/>
      <c r="E81" s="52">
        <v>0</v>
      </c>
      <c r="F81" s="52">
        <v>1</v>
      </c>
      <c r="G81" s="52">
        <v>0</v>
      </c>
      <c r="H81" s="52">
        <v>0.99999800000000005</v>
      </c>
      <c r="I81" s="52">
        <v>0</v>
      </c>
      <c r="J81" s="15"/>
      <c r="K81" s="15"/>
      <c r="L81" s="71">
        <v>1.8706155322449878</v>
      </c>
      <c r="M81" s="67"/>
      <c r="N81" s="15"/>
      <c r="O81" s="15"/>
      <c r="P81" s="68"/>
      <c r="Q81" s="68"/>
      <c r="R81" s="56" t="s">
        <v>76</v>
      </c>
      <c r="S81" s="16" t="s">
        <v>245</v>
      </c>
      <c r="T81" s="73"/>
      <c r="U81" s="74">
        <v>1215.75024414062</v>
      </c>
      <c r="V81" s="74">
        <v>760.62200927734295</v>
      </c>
      <c r="W81" s="72" t="s">
        <v>67</v>
      </c>
      <c r="X81" s="75"/>
      <c r="Y81" s="75"/>
      <c r="Z81" s="69">
        <v>81</v>
      </c>
      <c r="AA8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1" s="76" t="str">
        <f>VLOOKUP(Vertices[[#This Row],[Vertex]],Lookup!A:B,2,FALSE)</f>
        <v>OU Goes Social with â€œPlatformâ€</v>
      </c>
      <c r="AD81" t="s">
        <v>5180</v>
      </c>
      <c r="AE81" t="str">
        <f>Vertices[[#This Row],[Tooltip]]</f>
        <v>http://blog.ouseful.info/2008/11/28/ou-goes-social-with-platform/</v>
      </c>
    </row>
    <row r="82" spans="1:31" ht="30" x14ac:dyDescent="0.25">
      <c r="A82" s="14" t="s">
        <v>246</v>
      </c>
      <c r="B82" s="51">
        <v>1</v>
      </c>
      <c r="C82" s="51"/>
      <c r="D82" s="51"/>
      <c r="E82" s="52">
        <v>0</v>
      </c>
      <c r="F82" s="52">
        <v>1</v>
      </c>
      <c r="G82" s="52">
        <v>0</v>
      </c>
      <c r="H82" s="52">
        <v>0.99999800000000005</v>
      </c>
      <c r="I82" s="52">
        <v>0</v>
      </c>
      <c r="J82" s="15"/>
      <c r="K82" s="15"/>
      <c r="L82" s="71">
        <v>1.8706155322449878</v>
      </c>
      <c r="M82" s="67"/>
      <c r="N82" s="15"/>
      <c r="O82" s="15"/>
      <c r="P82" s="68"/>
      <c r="Q82" s="68"/>
      <c r="R82" s="56" t="s">
        <v>76</v>
      </c>
      <c r="S82" s="16" t="s">
        <v>246</v>
      </c>
      <c r="T82" s="73"/>
      <c r="U82" s="74">
        <v>1017.25891113281</v>
      </c>
      <c r="V82" s="74">
        <v>1118.52807617187</v>
      </c>
      <c r="W82" s="72" t="s">
        <v>67</v>
      </c>
      <c r="X82" s="75"/>
      <c r="Y82" s="75"/>
      <c r="Z82" s="69">
        <v>82</v>
      </c>
      <c r="AA8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2" s="76" t="str">
        <f>VLOOKUP(Vertices[[#This Row],[Vertex]],Lookup!A:B,2,FALSE)</f>
        <v>The Open University&amp;#8217;s Portfolio Of Web 2.0 Services</v>
      </c>
      <c r="AD82" t="s">
        <v>5180</v>
      </c>
      <c r="AE82" t="str">
        <f>Vertices[[#This Row],[Tooltip]]</f>
        <v>http://ukwebfocus.wordpress.com/2008/07/03/open-university-portfolio-of-web-20-services/</v>
      </c>
    </row>
    <row r="83" spans="1:31" ht="30" x14ac:dyDescent="0.25">
      <c r="A83" s="14" t="s">
        <v>247</v>
      </c>
      <c r="B83" s="51">
        <v>1</v>
      </c>
      <c r="C83" s="51"/>
      <c r="D83" s="51"/>
      <c r="E83" s="52">
        <v>0</v>
      </c>
      <c r="F83" s="52">
        <v>0.33333299999999999</v>
      </c>
      <c r="G83" s="52">
        <v>0</v>
      </c>
      <c r="H83" s="52">
        <v>0.77026899999999998</v>
      </c>
      <c r="I83" s="52">
        <v>0</v>
      </c>
      <c r="J83" s="15"/>
      <c r="K83" s="15"/>
      <c r="L83" s="71">
        <v>1.7049661431451153</v>
      </c>
      <c r="M83" s="67"/>
      <c r="N83" s="15"/>
      <c r="O83" s="15"/>
      <c r="P83" s="68"/>
      <c r="Q83" s="68"/>
      <c r="R83" s="56" t="s">
        <v>76</v>
      </c>
      <c r="S83" s="16" t="s">
        <v>247</v>
      </c>
      <c r="T83" s="73"/>
      <c r="U83" s="74">
        <v>7315.84765625</v>
      </c>
      <c r="V83" s="74">
        <v>8083.21533203125</v>
      </c>
      <c r="W83" s="72" t="s">
        <v>67</v>
      </c>
      <c r="X83" s="75"/>
      <c r="Y83" s="75"/>
      <c r="Z83" s="69">
        <v>83</v>
      </c>
      <c r="AA8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3" s="76" t="str">
        <f>VLOOKUP(Vertices[[#This Row],[Vertex]],Lookup!A:B,2,FALSE)</f>
        <v>Back from Behind Enemy Lines, Without Being Autodiscovered(?!)</v>
      </c>
      <c r="AD83" t="s">
        <v>5180</v>
      </c>
      <c r="AE83" t="str">
        <f>Vertices[[#This Row],[Tooltip]]</f>
        <v>http://blog.ouseful.info/2008/07/24/back-from-behind-enemy-lines-without-being-autodiscovered/</v>
      </c>
    </row>
    <row r="84" spans="1:31" ht="30" x14ac:dyDescent="0.25">
      <c r="A84" s="14" t="s">
        <v>248</v>
      </c>
      <c r="B84" s="51">
        <v>1</v>
      </c>
      <c r="C84" s="51"/>
      <c r="D84" s="51"/>
      <c r="E84" s="52">
        <v>0</v>
      </c>
      <c r="F84" s="52">
        <v>6.6667000000000004E-2</v>
      </c>
      <c r="G84" s="52">
        <v>0</v>
      </c>
      <c r="H84" s="52">
        <v>0.65846199999999999</v>
      </c>
      <c r="I84" s="52">
        <v>0</v>
      </c>
      <c r="J84" s="15"/>
      <c r="K84" s="15"/>
      <c r="L84" s="71">
        <v>1.6243461028058921</v>
      </c>
      <c r="M84" s="67"/>
      <c r="N84" s="15"/>
      <c r="O84" s="15"/>
      <c r="P84" s="68"/>
      <c r="Q84" s="68"/>
      <c r="R84" s="56" t="s">
        <v>76</v>
      </c>
      <c r="S84" s="16" t="s">
        <v>248</v>
      </c>
      <c r="T84" s="73"/>
      <c r="U84" s="74">
        <v>7323.6279296875</v>
      </c>
      <c r="V84" s="74">
        <v>6621.1123046875</v>
      </c>
      <c r="W84" s="72" t="s">
        <v>67</v>
      </c>
      <c r="X84" s="75"/>
      <c r="Y84" s="75"/>
      <c r="Z84" s="69">
        <v>84</v>
      </c>
      <c r="AA8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4" s="76" t="str">
        <f>VLOOKUP(Vertices[[#This Row],[Vertex]],Lookup!A:B,2,FALSE)</f>
        <v>Using Google Spreadsheet/Apps Script and Google Social Graph to get Twitter edges for visualizing in NodeXL and Gephi</v>
      </c>
      <c r="AD84" t="s">
        <v>5180</v>
      </c>
      <c r="AE84" t="str">
        <f>Vertices[[#This Row],[Tooltip]]</f>
        <v>http://mashe.hawksey.info/2011/09/nodexl-gephi-twitter-connections-with-social-graph-apps-script/</v>
      </c>
    </row>
    <row r="85" spans="1:31" ht="30" x14ac:dyDescent="0.25">
      <c r="A85" s="14" t="s">
        <v>249</v>
      </c>
      <c r="B85" s="51">
        <v>2</v>
      </c>
      <c r="C85" s="51"/>
      <c r="D85" s="51"/>
      <c r="E85" s="52">
        <v>4</v>
      </c>
      <c r="F85" s="52">
        <v>9.0909000000000004E-2</v>
      </c>
      <c r="G85" s="52">
        <v>0</v>
      </c>
      <c r="H85" s="52">
        <v>1.1963809999999999</v>
      </c>
      <c r="I85" s="52">
        <v>0</v>
      </c>
      <c r="J85" s="15"/>
      <c r="K85" s="15"/>
      <c r="L85" s="71">
        <v>2.0122203099596003</v>
      </c>
      <c r="M85" s="67"/>
      <c r="N85" s="15"/>
      <c r="O85" s="15"/>
      <c r="P85" s="68"/>
      <c r="Q85" s="68"/>
      <c r="R85" s="56" t="s">
        <v>76</v>
      </c>
      <c r="S85" s="16" t="s">
        <v>249</v>
      </c>
      <c r="T85" s="73"/>
      <c r="U85" s="74">
        <v>7969.1318359375</v>
      </c>
      <c r="V85" s="74">
        <v>6814.53759765625</v>
      </c>
      <c r="W85" s="72" t="s">
        <v>67</v>
      </c>
      <c r="X85" s="75"/>
      <c r="Y85" s="75"/>
      <c r="Z85" s="69">
        <v>85</v>
      </c>
      <c r="AA8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5" s="76" t="str">
        <f>VLOOKUP(Vertices[[#This Row],[Vertex]],Lookup!A:B,2,FALSE)</f>
        <v>Visualising Twitter Friend Connections Using Gephi: An Example Using the @WiredUK Friends Network</v>
      </c>
      <c r="AD85" t="s">
        <v>5180</v>
      </c>
      <c r="AE85" t="str">
        <f>Vertices[[#This Row],[Tooltip]]</f>
        <v>http://blog.ouseful.info/2011/07/07/visualising-twitter-friend-connections-using-gephi-an-example-using-wireduk-friends-network/</v>
      </c>
    </row>
    <row r="86" spans="1:31" ht="30" x14ac:dyDescent="0.25">
      <c r="A86" s="14" t="s">
        <v>250</v>
      </c>
      <c r="B86" s="51">
        <v>2</v>
      </c>
      <c r="C86" s="51"/>
      <c r="D86" s="51"/>
      <c r="E86" s="52">
        <v>6</v>
      </c>
      <c r="F86" s="52">
        <v>0.111111</v>
      </c>
      <c r="G86" s="52">
        <v>0</v>
      </c>
      <c r="H86" s="52">
        <v>1.1451499999999999</v>
      </c>
      <c r="I86" s="52">
        <v>0</v>
      </c>
      <c r="J86" s="15"/>
      <c r="K86" s="15"/>
      <c r="L86" s="71">
        <v>1.9752794629051336</v>
      </c>
      <c r="M86" s="67"/>
      <c r="N86" s="15"/>
      <c r="O86" s="15"/>
      <c r="P86" s="68"/>
      <c r="Q86" s="68"/>
      <c r="R86" s="56" t="s">
        <v>76</v>
      </c>
      <c r="S86" s="16" t="s">
        <v>250</v>
      </c>
      <c r="T86" s="73"/>
      <c r="U86" s="74">
        <v>8486.0205078125</v>
      </c>
      <c r="V86" s="74">
        <v>7196.77099609375</v>
      </c>
      <c r="W86" s="72" t="s">
        <v>67</v>
      </c>
      <c r="X86" s="75"/>
      <c r="Y86" s="75"/>
      <c r="Z86" s="69">
        <v>86</v>
      </c>
      <c r="AA8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6" s="76" t="str">
        <f>VLOOKUP(Vertices[[#This Row],[Vertex]],Lookup!A:B,2,FALSE)</f>
        <v>Twitter network analysis and visualisation II: NodeXL â€“ Getting started with the @WiredUK friends network</v>
      </c>
      <c r="AD86" t="s">
        <v>5180</v>
      </c>
      <c r="AE86" t="str">
        <f>Vertices[[#This Row],[Tooltip]]</f>
        <v>http://mashe.hawksey.info/2011/09/twitter-network-analysis-and-visualisation-ii-nodexl/</v>
      </c>
    </row>
    <row r="87" spans="1:31" ht="30" x14ac:dyDescent="0.25">
      <c r="A87" s="14" t="s">
        <v>251</v>
      </c>
      <c r="B87" s="51">
        <v>2</v>
      </c>
      <c r="C87" s="51"/>
      <c r="D87" s="51"/>
      <c r="E87" s="52">
        <v>6</v>
      </c>
      <c r="F87" s="52">
        <v>0.111111</v>
      </c>
      <c r="G87" s="52">
        <v>0</v>
      </c>
      <c r="H87" s="52">
        <v>1.1451499999999999</v>
      </c>
      <c r="I87" s="52">
        <v>0</v>
      </c>
      <c r="J87" s="15"/>
      <c r="K87" s="15"/>
      <c r="L87" s="71">
        <v>1.9752794629051336</v>
      </c>
      <c r="M87" s="67"/>
      <c r="N87" s="15"/>
      <c r="O87" s="15"/>
      <c r="P87" s="68"/>
      <c r="Q87" s="68"/>
      <c r="R87" s="56" t="s">
        <v>76</v>
      </c>
      <c r="S87" s="16" t="s">
        <v>251</v>
      </c>
      <c r="T87" s="73"/>
      <c r="U87" s="74">
        <v>9093.8056640625</v>
      </c>
      <c r="V87" s="74">
        <v>7465.685546875</v>
      </c>
      <c r="W87" s="72" t="s">
        <v>67</v>
      </c>
      <c r="X87" s="75"/>
      <c r="Y87" s="75"/>
      <c r="Z87" s="69">
        <v>87</v>
      </c>
      <c r="AA8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7" s="76" t="str">
        <f>VLOOKUP(Vertices[[#This Row],[Vertex]],Lookup!A:B,2,FALSE)</f>
        <v>My Twitter Community Grabbing Code â€“ newt.py</v>
      </c>
      <c r="AD87" t="s">
        <v>5180</v>
      </c>
      <c r="AE87" t="str">
        <f>Vertices[[#This Row],[Tooltip]]</f>
        <v>http://blog.ouseful.info/2010/09/30/my-twitter-community-grabbing-code-newt-py/</v>
      </c>
    </row>
    <row r="88" spans="1:31" ht="30" x14ac:dyDescent="0.25">
      <c r="A88" s="14" t="s">
        <v>252</v>
      </c>
      <c r="B88" s="51">
        <v>1</v>
      </c>
      <c r="C88" s="51"/>
      <c r="D88" s="51"/>
      <c r="E88" s="52">
        <v>0</v>
      </c>
      <c r="F88" s="52">
        <v>0.1</v>
      </c>
      <c r="G88" s="52">
        <v>0</v>
      </c>
      <c r="H88" s="52">
        <v>0.67263399999999995</v>
      </c>
      <c r="I88" s="52">
        <v>0</v>
      </c>
      <c r="J88" s="15"/>
      <c r="K88" s="15"/>
      <c r="L88" s="71">
        <v>1.6345650265914107</v>
      </c>
      <c r="M88" s="67"/>
      <c r="N88" s="15"/>
      <c r="O88" s="15"/>
      <c r="P88" s="68"/>
      <c r="Q88" s="68"/>
      <c r="R88" s="56" t="s">
        <v>76</v>
      </c>
      <c r="S88" s="16" t="s">
        <v>252</v>
      </c>
      <c r="T88" s="73"/>
      <c r="U88" s="74">
        <v>6750.18798828125</v>
      </c>
      <c r="V88" s="74">
        <v>4896.796875</v>
      </c>
      <c r="W88" s="72" t="s">
        <v>67</v>
      </c>
      <c r="X88" s="75"/>
      <c r="Y88" s="75"/>
      <c r="Z88" s="69">
        <v>88</v>
      </c>
      <c r="AA8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8" s="76" t="str">
        <f>VLOOKUP(Vertices[[#This Row],[Vertex]],Lookup!A:B,2,FALSE)</f>
        <v>Open data equals open scrutiny but doesnâ€™t always equal all of the answer</v>
      </c>
      <c r="AD88" t="s">
        <v>5180</v>
      </c>
      <c r="AE88" t="str">
        <f>Vertices[[#This Row],[Tooltip]]</f>
        <v>http://mashe.hawksey.info/2011/08/open-data-equals-open-scrutiny-but-doesnt-always-equal-all-of-the-answer/</v>
      </c>
    </row>
    <row r="89" spans="1:31" ht="30" x14ac:dyDescent="0.25">
      <c r="A89" s="14" t="s">
        <v>253</v>
      </c>
      <c r="B89" s="51">
        <v>2</v>
      </c>
      <c r="C89" s="51"/>
      <c r="D89" s="51"/>
      <c r="E89" s="52">
        <v>1</v>
      </c>
      <c r="F89" s="52">
        <v>0.5</v>
      </c>
      <c r="G89" s="52">
        <v>0</v>
      </c>
      <c r="H89" s="52">
        <v>1.4594560000000001</v>
      </c>
      <c r="I89" s="52">
        <v>0</v>
      </c>
      <c r="J89" s="15"/>
      <c r="K89" s="15"/>
      <c r="L89" s="71">
        <v>2.2019143104447325</v>
      </c>
      <c r="M89" s="67"/>
      <c r="N89" s="15"/>
      <c r="O89" s="15"/>
      <c r="P89" s="68"/>
      <c r="Q89" s="68"/>
      <c r="R89" s="56" t="s">
        <v>76</v>
      </c>
      <c r="S89" s="16" t="s">
        <v>253</v>
      </c>
      <c r="T89" s="73"/>
      <c r="U89" s="74">
        <v>8170.25537109375</v>
      </c>
      <c r="V89" s="74">
        <v>7054.70068359375</v>
      </c>
      <c r="W89" s="72" t="s">
        <v>67</v>
      </c>
      <c r="X89" s="75"/>
      <c r="Y89" s="75"/>
      <c r="Z89" s="69">
        <v>89</v>
      </c>
      <c r="AA8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89" s="76" t="str">
        <f>VLOOKUP(Vertices[[#This Row],[Vertex]],Lookup!A:B,2,FALSE)</f>
        <v>And the most engaging OUseful.info post isâ€¦</v>
      </c>
      <c r="AD89" t="s">
        <v>5180</v>
      </c>
      <c r="AE89" t="str">
        <f>Vertices[[#This Row],[Tooltip]]</f>
        <v>http://mashe.hawksey.info/2011/08/and-the-most-engaging-ouseful-info-post-is/</v>
      </c>
    </row>
    <row r="90" spans="1:31" ht="30" x14ac:dyDescent="0.25">
      <c r="A90" s="14" t="s">
        <v>254</v>
      </c>
      <c r="B90" s="51">
        <v>1</v>
      </c>
      <c r="C90" s="51"/>
      <c r="D90" s="51"/>
      <c r="E90" s="52">
        <v>0</v>
      </c>
      <c r="F90" s="52">
        <v>0.33333299999999999</v>
      </c>
      <c r="G90" s="52">
        <v>0</v>
      </c>
      <c r="H90" s="52">
        <v>0.77026899999999998</v>
      </c>
      <c r="I90" s="52">
        <v>0</v>
      </c>
      <c r="J90" s="15"/>
      <c r="K90" s="15"/>
      <c r="L90" s="71">
        <v>1.7049661431451153</v>
      </c>
      <c r="M90" s="67"/>
      <c r="N90" s="15"/>
      <c r="O90" s="15"/>
      <c r="P90" s="68"/>
      <c r="Q90" s="68"/>
      <c r="R90" s="56" t="s">
        <v>76</v>
      </c>
      <c r="S90" s="16" t="s">
        <v>254</v>
      </c>
      <c r="T90" s="73"/>
      <c r="U90" s="74">
        <v>7521.328125</v>
      </c>
      <c r="V90" s="74">
        <v>6886.16357421875</v>
      </c>
      <c r="W90" s="72" t="s">
        <v>67</v>
      </c>
      <c r="X90" s="75"/>
      <c r="Y90" s="75"/>
      <c r="Z90" s="69">
        <v>90</v>
      </c>
      <c r="AA9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0" s="76" t="str">
        <f>VLOOKUP(Vertices[[#This Row],[Vertex]],Lookup!A:B,2,FALSE)</f>
        <v>Data Scraping Wikipedia with Google Spreadsheets</v>
      </c>
      <c r="AD90" t="s">
        <v>5180</v>
      </c>
      <c r="AE90" t="str">
        <f>Vertices[[#This Row],[Tooltip]]</f>
        <v>http://blog.ouseful.info/2008/10/14/data-scraping-wikipedia-with-google-spreadsheets/</v>
      </c>
    </row>
    <row r="91" spans="1:31" ht="30" x14ac:dyDescent="0.25">
      <c r="A91" s="14" t="s">
        <v>255</v>
      </c>
      <c r="B91" s="51">
        <v>1</v>
      </c>
      <c r="C91" s="51"/>
      <c r="D91" s="51"/>
      <c r="E91" s="52">
        <v>0</v>
      </c>
      <c r="F91" s="52">
        <v>0.33333299999999999</v>
      </c>
      <c r="G91" s="52">
        <v>0</v>
      </c>
      <c r="H91" s="52">
        <v>0.77026899999999998</v>
      </c>
      <c r="I91" s="52">
        <v>0</v>
      </c>
      <c r="J91" s="15"/>
      <c r="K91" s="15"/>
      <c r="L91" s="71">
        <v>1.7049661431451153</v>
      </c>
      <c r="M91" s="67"/>
      <c r="N91" s="15"/>
      <c r="O91" s="15"/>
      <c r="P91" s="68"/>
      <c r="Q91" s="68"/>
      <c r="R91" s="56" t="s">
        <v>76</v>
      </c>
      <c r="S91" s="16" t="s">
        <v>255</v>
      </c>
      <c r="T91" s="73"/>
      <c r="U91" s="74">
        <v>8691.2802734375</v>
      </c>
      <c r="V91" s="74">
        <v>7424.91357421875</v>
      </c>
      <c r="W91" s="72" t="s">
        <v>67</v>
      </c>
      <c r="X91" s="75"/>
      <c r="Y91" s="75"/>
      <c r="Z91" s="69">
        <v>91</v>
      </c>
      <c r="AA9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1" s="76" t="e">
        <f>VLOOKUP(Vertices[[#This Row],[Vertex]],Lookup!A:B,2,FALSE)</f>
        <v>#N/A</v>
      </c>
      <c r="AD91" t="s">
        <v>5180</v>
      </c>
      <c r="AE91" t="str">
        <f>Vertices[[#This Row],[Tooltip]]</f>
        <v>http://blog.ouseful.info/?s=twitter+community</v>
      </c>
    </row>
    <row r="92" spans="1:31" ht="30" x14ac:dyDescent="0.25">
      <c r="A92" s="14" t="s">
        <v>256</v>
      </c>
      <c r="B92" s="51">
        <v>2</v>
      </c>
      <c r="C92" s="51"/>
      <c r="D92" s="51"/>
      <c r="E92" s="52">
        <v>1</v>
      </c>
      <c r="F92" s="52">
        <v>0.5</v>
      </c>
      <c r="G92" s="52">
        <v>0</v>
      </c>
      <c r="H92" s="52">
        <v>1.4594560000000001</v>
      </c>
      <c r="I92" s="52">
        <v>0</v>
      </c>
      <c r="J92" s="15"/>
      <c r="K92" s="15"/>
      <c r="L92" s="71">
        <v>2.2019143104447325</v>
      </c>
      <c r="M92" s="67"/>
      <c r="N92" s="15"/>
      <c r="O92" s="15"/>
      <c r="P92" s="68"/>
      <c r="Q92" s="68"/>
      <c r="R92" s="56" t="s">
        <v>76</v>
      </c>
      <c r="S92" s="16" t="s">
        <v>256</v>
      </c>
      <c r="T92" s="73"/>
      <c r="U92" s="74">
        <v>7268.8251953125</v>
      </c>
      <c r="V92" s="74">
        <v>7336.07177734375</v>
      </c>
      <c r="W92" s="72" t="s">
        <v>67</v>
      </c>
      <c r="X92" s="75"/>
      <c r="Y92" s="75"/>
      <c r="Z92" s="69">
        <v>92</v>
      </c>
      <c r="AA9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2" s="76" t="str">
        <f>VLOOKUP(Vertices[[#This Row],[Vertex]],Lookup!A:B,2,FALSE)</f>
        <v>Social Media and Metrics: What Iâ€™ve got and how I use it</v>
      </c>
      <c r="AD92" t="s">
        <v>5180</v>
      </c>
      <c r="AE92" t="str">
        <f>Vertices[[#This Row],[Tooltip]]</f>
        <v>http://mashe.hawksey.info/2011/07/social-media-and-metrics-what-ive-got-and-how-i-use-it/</v>
      </c>
    </row>
    <row r="93" spans="1:31" ht="30" x14ac:dyDescent="0.25">
      <c r="A93" s="14" t="s">
        <v>257</v>
      </c>
      <c r="B93" s="51">
        <v>1</v>
      </c>
      <c r="C93" s="51"/>
      <c r="D93" s="51"/>
      <c r="E93" s="52">
        <v>0</v>
      </c>
      <c r="F93" s="52">
        <v>0.33333299999999999</v>
      </c>
      <c r="G93" s="52">
        <v>0</v>
      </c>
      <c r="H93" s="52">
        <v>0.77026899999999998</v>
      </c>
      <c r="I93" s="52">
        <v>0</v>
      </c>
      <c r="J93" s="15"/>
      <c r="K93" s="15"/>
      <c r="L93" s="71">
        <v>1.7049661431451153</v>
      </c>
      <c r="M93" s="67"/>
      <c r="N93" s="15"/>
      <c r="O93" s="15"/>
      <c r="P93" s="68"/>
      <c r="Q93" s="68"/>
      <c r="R93" s="56" t="s">
        <v>76</v>
      </c>
      <c r="S93" s="16" t="s">
        <v>257</v>
      </c>
      <c r="T93" s="73"/>
      <c r="U93" s="74">
        <v>6875.380859375</v>
      </c>
      <c r="V93" s="74">
        <v>7812.7197265625</v>
      </c>
      <c r="W93" s="72" t="s">
        <v>67</v>
      </c>
      <c r="X93" s="75"/>
      <c r="Y93" s="75"/>
      <c r="Z93" s="69">
        <v>93</v>
      </c>
      <c r="AA9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3" s="76" t="str">
        <f>VLOOKUP(Vertices[[#This Row],[Vertex]],Lookup!A:B,2,FALSE)</f>
        <v>Social Media Monitoring: Bit.ly ClickThrus for Your Domain</v>
      </c>
      <c r="AD93" t="s">
        <v>5180</v>
      </c>
      <c r="AE93" t="str">
        <f>Vertices[[#This Row],[Tooltip]]</f>
        <v>http://blog.ouseful.info/2011/07/08/social-media-monitoring-bit-ly-clickthrus-by-domain/</v>
      </c>
    </row>
    <row r="94" spans="1:31" ht="30" x14ac:dyDescent="0.25">
      <c r="A94" s="14" t="s">
        <v>258</v>
      </c>
      <c r="B94" s="51">
        <v>1</v>
      </c>
      <c r="C94" s="51"/>
      <c r="D94" s="51"/>
      <c r="E94" s="52">
        <v>0</v>
      </c>
      <c r="F94" s="52">
        <v>0.33333299999999999</v>
      </c>
      <c r="G94" s="52">
        <v>0</v>
      </c>
      <c r="H94" s="52">
        <v>0.77026899999999998</v>
      </c>
      <c r="I94" s="52">
        <v>0</v>
      </c>
      <c r="J94" s="15"/>
      <c r="K94" s="15"/>
      <c r="L94" s="71">
        <v>1.7049661431451153</v>
      </c>
      <c r="M94" s="67"/>
      <c r="N94" s="15"/>
      <c r="O94" s="15"/>
      <c r="P94" s="68"/>
      <c r="Q94" s="68"/>
      <c r="R94" s="56" t="s">
        <v>76</v>
      </c>
      <c r="S94" s="16" t="s">
        <v>258</v>
      </c>
      <c r="T94" s="73"/>
      <c r="U94" s="74">
        <v>7622.43017578125</v>
      </c>
      <c r="V94" s="74">
        <v>6834.7841796875</v>
      </c>
      <c r="W94" s="72" t="s">
        <v>67</v>
      </c>
      <c r="X94" s="75"/>
      <c r="Y94" s="75"/>
      <c r="Z94" s="69">
        <v>94</v>
      </c>
      <c r="AA9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4" s="76" t="e">
        <f>VLOOKUP(Vertices[[#This Row],[Vertex]],Lookup!A:B,2,FALSE)</f>
        <v>#N/A</v>
      </c>
      <c r="AD94" t="s">
        <v>5180</v>
      </c>
      <c r="AE94" t="str">
        <f>Vertices[[#This Row],[Tooltip]]</f>
        <v>http://ukwebfocus.wordpress.com/2011/07/07/plans-for-metrics-and-social-web-services-workshop</v>
      </c>
    </row>
    <row r="95" spans="1:31" ht="30" x14ac:dyDescent="0.25">
      <c r="A95" s="14" t="s">
        <v>259</v>
      </c>
      <c r="B95" s="51">
        <v>1</v>
      </c>
      <c r="C95" s="51"/>
      <c r="D95" s="51"/>
      <c r="E95" s="52">
        <v>0</v>
      </c>
      <c r="F95" s="52">
        <v>0.1</v>
      </c>
      <c r="G95" s="52">
        <v>0</v>
      </c>
      <c r="H95" s="52">
        <v>0.67263399999999995</v>
      </c>
      <c r="I95" s="52">
        <v>0</v>
      </c>
      <c r="J95" s="15"/>
      <c r="K95" s="15"/>
      <c r="L95" s="71">
        <v>1.6345650265914107</v>
      </c>
      <c r="M95" s="67"/>
      <c r="N95" s="15"/>
      <c r="O95" s="15"/>
      <c r="P95" s="68"/>
      <c r="Q95" s="68"/>
      <c r="R95" s="56" t="s">
        <v>76</v>
      </c>
      <c r="S95" s="16" t="s">
        <v>259</v>
      </c>
      <c r="T95" s="73"/>
      <c r="U95" s="74">
        <v>6408.76611328125</v>
      </c>
      <c r="V95" s="74">
        <v>7093.6513671875</v>
      </c>
      <c r="W95" s="72" t="s">
        <v>67</v>
      </c>
      <c r="X95" s="75"/>
      <c r="Y95" s="75"/>
      <c r="Z95" s="69">
        <v>95</v>
      </c>
      <c r="AA9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5" s="76" t="e">
        <f>VLOOKUP(Vertices[[#This Row],[Vertex]],Lookup!A:B,2,FALSE)</f>
        <v>#N/A</v>
      </c>
      <c r="AD95" t="s">
        <v>5180</v>
      </c>
      <c r="AE95" t="str">
        <f>Vertices[[#This Row],[Tooltip]]</f>
        <v>http://blog.ouseful.info/?s=hashtag+community</v>
      </c>
    </row>
    <row r="96" spans="1:31" ht="30" x14ac:dyDescent="0.25">
      <c r="A96" s="14" t="s">
        <v>260</v>
      </c>
      <c r="B96" s="51">
        <v>2</v>
      </c>
      <c r="C96" s="51"/>
      <c r="D96" s="51"/>
      <c r="E96" s="52">
        <v>240</v>
      </c>
      <c r="F96" s="52">
        <v>2.9239999999999999E-3</v>
      </c>
      <c r="G96" s="52">
        <v>8.9099999999999997E-4</v>
      </c>
      <c r="H96" s="52">
        <v>0.96876700000000004</v>
      </c>
      <c r="I96" s="52">
        <v>0</v>
      </c>
      <c r="J96" s="15"/>
      <c r="K96" s="15"/>
      <c r="L96" s="71">
        <v>1.848095971932715</v>
      </c>
      <c r="M96" s="67"/>
      <c r="N96" s="15"/>
      <c r="O96" s="15"/>
      <c r="P96" s="68"/>
      <c r="Q96" s="68"/>
      <c r="R96" s="56" t="s">
        <v>76</v>
      </c>
      <c r="S96" s="16" t="s">
        <v>260</v>
      </c>
      <c r="T96" s="73"/>
      <c r="U96" s="74">
        <v>4689.5146484375</v>
      </c>
      <c r="V96" s="74">
        <v>2477.23266601562</v>
      </c>
      <c r="W96" s="72" t="s">
        <v>67</v>
      </c>
      <c r="X96" s="75"/>
      <c r="Y96" s="75"/>
      <c r="Z96" s="69">
        <v>96</v>
      </c>
      <c r="AA9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6" s="76" t="str">
        <f>VLOOKUP(Vertices[[#This Row],[Vertex]],Lookup!A:B,2,FALSE)</f>
        <v>Crowd Sourcing a Promotion Caseâ€¦</v>
      </c>
      <c r="AD96" t="s">
        <v>5180</v>
      </c>
      <c r="AE96" t="str">
        <f>Vertices[[#This Row],[Tooltip]]</f>
        <v>http://blog.ouseful.info/2010/08/11/crowd-sourcing-a-promotion-case/</v>
      </c>
    </row>
    <row r="97" spans="1:31" ht="30" x14ac:dyDescent="0.25">
      <c r="A97" s="14" t="s">
        <v>261</v>
      </c>
      <c r="B97" s="51">
        <v>1</v>
      </c>
      <c r="C97" s="51"/>
      <c r="D97" s="51"/>
      <c r="E97" s="52">
        <v>0</v>
      </c>
      <c r="F97" s="52">
        <v>2.0660000000000001E-3</v>
      </c>
      <c r="G97" s="52">
        <v>2.6999999999999999E-5</v>
      </c>
      <c r="H97" s="52">
        <v>0.59557199999999999</v>
      </c>
      <c r="I97" s="52">
        <v>0</v>
      </c>
      <c r="J97" s="15"/>
      <c r="K97" s="15"/>
      <c r="L97" s="71">
        <v>1.5789983666450635</v>
      </c>
      <c r="M97" s="67"/>
      <c r="N97" s="15"/>
      <c r="O97" s="15"/>
      <c r="P97" s="68"/>
      <c r="Q97" s="68"/>
      <c r="R97" s="56" t="s">
        <v>76</v>
      </c>
      <c r="S97" s="16" t="s">
        <v>261</v>
      </c>
      <c r="T97" s="73"/>
      <c r="U97" s="74">
        <v>6199.966796875</v>
      </c>
      <c r="V97" s="74">
        <v>1207.93286132812</v>
      </c>
      <c r="W97" s="72" t="s">
        <v>67</v>
      </c>
      <c r="X97" s="75"/>
      <c r="Y97" s="75"/>
      <c r="Z97" s="69">
        <v>97</v>
      </c>
      <c r="AA9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7" s="76" t="str">
        <f>VLOOKUP(Vertices[[#This Row],[Vertex]],Lookup!A:B,2,FALSE)</f>
        <v>Automating your inbox with Google Apps Script</v>
      </c>
      <c r="AD97" t="s">
        <v>5180</v>
      </c>
      <c r="AE97" t="str">
        <f>Vertices[[#This Row],[Tooltip]]</f>
        <v>http://mashe.hawksey.info/2011/05/automating-your-inbox-with-google-apps-script/</v>
      </c>
    </row>
    <row r="98" spans="1:31" ht="30" x14ac:dyDescent="0.25">
      <c r="A98" s="14" t="s">
        <v>262</v>
      </c>
      <c r="B98" s="51">
        <v>1</v>
      </c>
      <c r="C98" s="51"/>
      <c r="D98" s="51"/>
      <c r="E98" s="52">
        <v>0</v>
      </c>
      <c r="F98" s="52">
        <v>2.0660000000000001E-3</v>
      </c>
      <c r="G98" s="52">
        <v>2.6999999999999999E-5</v>
      </c>
      <c r="H98" s="52">
        <v>0.59557199999999999</v>
      </c>
      <c r="I98" s="52">
        <v>0</v>
      </c>
      <c r="J98" s="15"/>
      <c r="K98" s="15"/>
      <c r="L98" s="71">
        <v>1.5789983666450635</v>
      </c>
      <c r="M98" s="67"/>
      <c r="N98" s="15"/>
      <c r="O98" s="15"/>
      <c r="P98" s="68"/>
      <c r="Q98" s="68"/>
      <c r="R98" s="56" t="s">
        <v>76</v>
      </c>
      <c r="S98" s="16" t="s">
        <v>262</v>
      </c>
      <c r="T98" s="73"/>
      <c r="U98" s="74">
        <v>6723.7197265625</v>
      </c>
      <c r="V98" s="74">
        <v>1713.42614746093</v>
      </c>
      <c r="W98" s="72" t="s">
        <v>67</v>
      </c>
      <c r="X98" s="75"/>
      <c r="Y98" s="75"/>
      <c r="Z98" s="69">
        <v>98</v>
      </c>
      <c r="AA9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8" s="76" t="str">
        <f>VLOOKUP(Vertices[[#This Row],[Vertex]],Lookup!A:B,2,FALSE)</f>
        <v>App, App and Away: Workshop Handout #open4ed #GAS</v>
      </c>
      <c r="AD98" t="s">
        <v>5180</v>
      </c>
      <c r="AE98" t="str">
        <f>Vertices[[#This Row],[Tooltip]]</f>
        <v>http://mashe.hawksey.info/2011/05/app-app-and-away-workshop-handout-open4ed-gas/</v>
      </c>
    </row>
    <row r="99" spans="1:31" ht="30" x14ac:dyDescent="0.25">
      <c r="A99" s="14" t="s">
        <v>263</v>
      </c>
      <c r="B99" s="51">
        <v>1</v>
      </c>
      <c r="C99" s="51"/>
      <c r="D99" s="51"/>
      <c r="E99" s="52">
        <v>0</v>
      </c>
      <c r="F99" s="52">
        <v>0.16666700000000001</v>
      </c>
      <c r="G99" s="52">
        <v>0</v>
      </c>
      <c r="H99" s="52">
        <v>0.70175299999999996</v>
      </c>
      <c r="I99" s="52">
        <v>0</v>
      </c>
      <c r="J99" s="15"/>
      <c r="K99" s="15"/>
      <c r="L99" s="71">
        <v>1.6555616990237076</v>
      </c>
      <c r="M99" s="67"/>
      <c r="N99" s="15"/>
      <c r="O99" s="15"/>
      <c r="P99" s="68"/>
      <c r="Q99" s="68"/>
      <c r="R99" s="56" t="s">
        <v>76</v>
      </c>
      <c r="S99" s="16" t="s">
        <v>263</v>
      </c>
      <c r="T99" s="73"/>
      <c r="U99" s="74">
        <v>7239.833984375</v>
      </c>
      <c r="V99" s="74">
        <v>7191.537109375</v>
      </c>
      <c r="W99" s="72" t="s">
        <v>67</v>
      </c>
      <c r="X99" s="75"/>
      <c r="Y99" s="75"/>
      <c r="Z99" s="69">
        <v>99</v>
      </c>
      <c r="AA9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99" s="76" t="str">
        <f>VLOOKUP(Vertices[[#This Row],[Vertex]],Lookup!A:B,2,FALSE)</f>
        <v>Google Generation and new media, new relationships</v>
      </c>
      <c r="AD99" t="s">
        <v>5180</v>
      </c>
      <c r="AE99" t="str">
        <f>Vertices[[#This Row],[Tooltip]]</f>
        <v>http://mashe.hawksey.info/2011/04/google-generation-and-new-media-new-relationships/</v>
      </c>
    </row>
    <row r="100" spans="1:31" ht="30" x14ac:dyDescent="0.25">
      <c r="A100" s="14" t="s">
        <v>264</v>
      </c>
      <c r="B100" s="51">
        <v>2</v>
      </c>
      <c r="C100" s="51"/>
      <c r="D100" s="51"/>
      <c r="E100" s="52">
        <v>2</v>
      </c>
      <c r="F100" s="52">
        <v>0.25</v>
      </c>
      <c r="G100" s="52">
        <v>0</v>
      </c>
      <c r="H100" s="52">
        <v>1.298243</v>
      </c>
      <c r="I100" s="52">
        <v>0</v>
      </c>
      <c r="J100" s="15"/>
      <c r="K100" s="15"/>
      <c r="L100" s="71">
        <v>2.0856693654662677</v>
      </c>
      <c r="M100" s="67"/>
      <c r="N100" s="15"/>
      <c r="O100" s="15"/>
      <c r="P100" s="68"/>
      <c r="Q100" s="68"/>
      <c r="R100" s="56" t="s">
        <v>76</v>
      </c>
      <c r="S100" s="16" t="s">
        <v>264</v>
      </c>
      <c r="T100" s="73"/>
      <c r="U100" s="74">
        <v>6894.85107421875</v>
      </c>
      <c r="V100" s="74">
        <v>6679.484375</v>
      </c>
      <c r="W100" s="72" t="s">
        <v>67</v>
      </c>
      <c r="X100" s="75"/>
      <c r="Y100" s="75"/>
      <c r="Z100" s="69">
        <v>100</v>
      </c>
      <c r="AA10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0" s="76" t="str">
        <f>VLOOKUP(Vertices[[#This Row],[Vertex]],Lookup!A:B,2,FALSE)</f>
        <v>Joining the Flow â€“ Invisible Library Tech Support</v>
      </c>
      <c r="AD100" t="s">
        <v>5180</v>
      </c>
      <c r="AE100" t="str">
        <f>Vertices[[#This Row],[Tooltip]]</f>
        <v>http://blog.ouseful.info/2008/09/12/joining-the-flow-invisible-library-tech-support/</v>
      </c>
    </row>
    <row r="101" spans="1:31" ht="30" x14ac:dyDescent="0.25">
      <c r="A101" s="14" t="s">
        <v>265</v>
      </c>
      <c r="B101" s="51">
        <v>2</v>
      </c>
      <c r="C101" s="51"/>
      <c r="D101" s="51"/>
      <c r="E101" s="52">
        <v>2</v>
      </c>
      <c r="F101" s="52">
        <v>0.25</v>
      </c>
      <c r="G101" s="52">
        <v>0</v>
      </c>
      <c r="H101" s="52">
        <v>1.298243</v>
      </c>
      <c r="I101" s="52">
        <v>0</v>
      </c>
      <c r="J101" s="15"/>
      <c r="K101" s="15"/>
      <c r="L101" s="71">
        <v>2.0856693654662677</v>
      </c>
      <c r="M101" s="67"/>
      <c r="N101" s="15"/>
      <c r="O101" s="15"/>
      <c r="P101" s="68"/>
      <c r="Q101" s="68"/>
      <c r="R101" s="56" t="s">
        <v>76</v>
      </c>
      <c r="S101" s="16" t="s">
        <v>265</v>
      </c>
      <c r="T101" s="73"/>
      <c r="U101" s="74">
        <v>6726.1328125</v>
      </c>
      <c r="V101" s="74">
        <v>6100.36181640625</v>
      </c>
      <c r="W101" s="72" t="s">
        <v>67</v>
      </c>
      <c r="X101" s="75"/>
      <c r="Y101" s="75"/>
      <c r="Z101" s="69">
        <v>101</v>
      </c>
      <c r="AA10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1" s="76" t="str">
        <f>VLOOKUP(Vertices[[#This Row],[Vertex]],Lookup!A:B,2,FALSE)</f>
        <v>What Iâ€™ve starred this month: March 28, 2011</v>
      </c>
      <c r="AD101" t="s">
        <v>5180</v>
      </c>
      <c r="AE101" t="str">
        <f>Vertices[[#This Row],[Tooltip]]</f>
        <v>http://mashe.hawksey.info/2011/03/what-ive-starred-this-month-march-28-2011/</v>
      </c>
    </row>
    <row r="102" spans="1:31" ht="30" x14ac:dyDescent="0.25">
      <c r="A102" s="14" t="s">
        <v>266</v>
      </c>
      <c r="B102" s="51">
        <v>1</v>
      </c>
      <c r="C102" s="51"/>
      <c r="D102" s="51"/>
      <c r="E102" s="52">
        <v>0</v>
      </c>
      <c r="F102" s="52">
        <v>0.16666700000000001</v>
      </c>
      <c r="G102" s="52">
        <v>0</v>
      </c>
      <c r="H102" s="52">
        <v>0.70175299999999996</v>
      </c>
      <c r="I102" s="52">
        <v>0</v>
      </c>
      <c r="J102" s="15"/>
      <c r="K102" s="15"/>
      <c r="L102" s="71">
        <v>1.6555616990237076</v>
      </c>
      <c r="M102" s="67"/>
      <c r="N102" s="15"/>
      <c r="O102" s="15"/>
      <c r="P102" s="68"/>
      <c r="Q102" s="68"/>
      <c r="R102" s="56" t="s">
        <v>76</v>
      </c>
      <c r="S102" s="16" t="s">
        <v>266</v>
      </c>
      <c r="T102" s="73"/>
      <c r="U102" s="74">
        <v>6668.94140625</v>
      </c>
      <c r="V102" s="74">
        <v>5510.359375</v>
      </c>
      <c r="W102" s="72" t="s">
        <v>67</v>
      </c>
      <c r="X102" s="75"/>
      <c r="Y102" s="75"/>
      <c r="Z102" s="69">
        <v>102</v>
      </c>
      <c r="AA10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2" s="76" t="str">
        <f>VLOOKUP(Vertices[[#This Row],[Vertex]],Lookup!A:B,2,FALSE)</f>
        <v>eSTEeM Project: Custom Course Search Engines</v>
      </c>
      <c r="AD102" t="s">
        <v>5180</v>
      </c>
      <c r="AE102" t="str">
        <f>Vertices[[#This Row],[Tooltip]]</f>
        <v>http://blog.ouseful.info/2011/03/21/esteem-project-custom-course-search-engines/</v>
      </c>
    </row>
    <row r="103" spans="1:31" ht="30" x14ac:dyDescent="0.25">
      <c r="A103" s="14" t="s">
        <v>267</v>
      </c>
      <c r="B103" s="51">
        <v>1</v>
      </c>
      <c r="C103" s="51"/>
      <c r="D103" s="51"/>
      <c r="E103" s="52">
        <v>0</v>
      </c>
      <c r="F103" s="52">
        <v>1</v>
      </c>
      <c r="G103" s="52">
        <v>0</v>
      </c>
      <c r="H103" s="52">
        <v>0.99999800000000005</v>
      </c>
      <c r="I103" s="52">
        <v>0</v>
      </c>
      <c r="J103" s="15"/>
      <c r="K103" s="15"/>
      <c r="L103" s="71">
        <v>1.8706155322449878</v>
      </c>
      <c r="M103" s="67"/>
      <c r="N103" s="15"/>
      <c r="O103" s="15"/>
      <c r="P103" s="68"/>
      <c r="Q103" s="68"/>
      <c r="R103" s="56" t="s">
        <v>76</v>
      </c>
      <c r="S103" s="16" t="s">
        <v>267</v>
      </c>
      <c r="T103" s="73"/>
      <c r="U103" s="74">
        <v>3002.16796875</v>
      </c>
      <c r="V103" s="74">
        <v>244.42955017089801</v>
      </c>
      <c r="W103" s="72" t="s">
        <v>67</v>
      </c>
      <c r="X103" s="75"/>
      <c r="Y103" s="75"/>
      <c r="Z103" s="69">
        <v>103</v>
      </c>
      <c r="AA10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3" s="76" t="str">
        <f>VLOOKUP(Vertices[[#This Row],[Vertex]],Lookup!A:B,2,FALSE)</f>
        <v>Google Apps Script, Spreadsheets, Twitter and Gadgets #guug11</v>
      </c>
      <c r="AD103" t="s">
        <v>5180</v>
      </c>
      <c r="AE103" t="str">
        <f>Vertices[[#This Row],[Tooltip]]</f>
        <v>http://mashe.hawksey.info/2011/02/guug11/</v>
      </c>
    </row>
    <row r="104" spans="1:31" ht="30" x14ac:dyDescent="0.25">
      <c r="A104" s="14" t="s">
        <v>268</v>
      </c>
      <c r="B104" s="51">
        <v>1</v>
      </c>
      <c r="C104" s="51"/>
      <c r="D104" s="51"/>
      <c r="E104" s="52">
        <v>0</v>
      </c>
      <c r="F104" s="52">
        <v>1</v>
      </c>
      <c r="G104" s="52">
        <v>0</v>
      </c>
      <c r="H104" s="52">
        <v>0.99999800000000005</v>
      </c>
      <c r="I104" s="52">
        <v>0</v>
      </c>
      <c r="J104" s="15"/>
      <c r="K104" s="15"/>
      <c r="L104" s="71">
        <v>1.8706155322449878</v>
      </c>
      <c r="M104" s="67"/>
      <c r="N104" s="15"/>
      <c r="O104" s="15"/>
      <c r="P104" s="68"/>
      <c r="Q104" s="68"/>
      <c r="R104" s="56" t="s">
        <v>76</v>
      </c>
      <c r="S104" s="16" t="s">
        <v>268</v>
      </c>
      <c r="T104" s="73"/>
      <c r="U104" s="74">
        <v>2803.67651367187</v>
      </c>
      <c r="V104" s="74">
        <v>581.6396484375</v>
      </c>
      <c r="W104" s="72" t="s">
        <v>67</v>
      </c>
      <c r="X104" s="75"/>
      <c r="Y104" s="75"/>
      <c r="Z104" s="69">
        <v>104</v>
      </c>
      <c r="AA10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4" s="76" t="str">
        <f>VLOOKUP(Vertices[[#This Row],[Vertex]],Lookup!A:B,2,FALSE)</f>
        <v>Google Apps as a Mashup Environment â€“ Slides from #guug11</v>
      </c>
      <c r="AD104" t="s">
        <v>5180</v>
      </c>
      <c r="AE104" t="str">
        <f>Vertices[[#This Row],[Tooltip]]</f>
        <v>http://blog.ouseful.info/2011/02/16/google-apps-as-a-mashup-environment-slides-from-guug11/</v>
      </c>
    </row>
    <row r="105" spans="1:31" ht="30" x14ac:dyDescent="0.25">
      <c r="A105" s="14" t="s">
        <v>269</v>
      </c>
      <c r="B105" s="51">
        <v>1</v>
      </c>
      <c r="C105" s="51"/>
      <c r="D105" s="51"/>
      <c r="E105" s="52">
        <v>0</v>
      </c>
      <c r="F105" s="52">
        <v>1</v>
      </c>
      <c r="G105" s="52">
        <v>0</v>
      </c>
      <c r="H105" s="52">
        <v>0.99999800000000005</v>
      </c>
      <c r="I105" s="52">
        <v>0</v>
      </c>
      <c r="J105" s="15"/>
      <c r="K105" s="15"/>
      <c r="L105" s="71">
        <v>1.8706155322449878</v>
      </c>
      <c r="M105" s="67"/>
      <c r="N105" s="15"/>
      <c r="O105" s="15"/>
      <c r="P105" s="68"/>
      <c r="Q105" s="68"/>
      <c r="R105" s="56" t="s">
        <v>76</v>
      </c>
      <c r="S105" s="16" t="s">
        <v>269</v>
      </c>
      <c r="T105" s="73"/>
      <c r="U105" s="74">
        <v>2704.43212890625</v>
      </c>
      <c r="V105" s="74">
        <v>244.42955017089801</v>
      </c>
      <c r="W105" s="72" t="s">
        <v>67</v>
      </c>
      <c r="X105" s="75"/>
      <c r="Y105" s="75"/>
      <c r="Z105" s="69">
        <v>105</v>
      </c>
      <c r="AA10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5" s="76" t="str">
        <f>VLOOKUP(Vertices[[#This Row],[Vertex]],Lookup!A:B,2,FALSE)</f>
        <v>Learning and Knowledge Analytics (LAK11) Week 1</v>
      </c>
      <c r="AD105" t="s">
        <v>5180</v>
      </c>
      <c r="AE105" t="str">
        <f>Vertices[[#This Row],[Tooltip]]</f>
        <v>http://mashe.hawksey.info/2011/01/learning-and-knowledge-analytics-lak11-week-1/</v>
      </c>
    </row>
    <row r="106" spans="1:31" ht="30" x14ac:dyDescent="0.25">
      <c r="A106" s="14" t="s">
        <v>270</v>
      </c>
      <c r="B106" s="51">
        <v>1</v>
      </c>
      <c r="C106" s="51"/>
      <c r="D106" s="51"/>
      <c r="E106" s="52">
        <v>0</v>
      </c>
      <c r="F106" s="52">
        <v>1</v>
      </c>
      <c r="G106" s="52">
        <v>0</v>
      </c>
      <c r="H106" s="52">
        <v>0.99999800000000005</v>
      </c>
      <c r="I106" s="52">
        <v>0</v>
      </c>
      <c r="J106" s="15"/>
      <c r="K106" s="15"/>
      <c r="L106" s="71">
        <v>1.8706155322449878</v>
      </c>
      <c r="M106" s="67"/>
      <c r="N106" s="15"/>
      <c r="O106" s="15"/>
      <c r="P106" s="68"/>
      <c r="Q106" s="68"/>
      <c r="R106" s="56" t="s">
        <v>76</v>
      </c>
      <c r="S106" s="16" t="s">
        <v>270</v>
      </c>
      <c r="T106" s="73"/>
      <c r="U106" s="74">
        <v>2505.94091796875</v>
      </c>
      <c r="V106" s="74">
        <v>581.6396484375</v>
      </c>
      <c r="W106" s="72" t="s">
        <v>67</v>
      </c>
      <c r="X106" s="75"/>
      <c r="Y106" s="75"/>
      <c r="Z106" s="69">
        <v>106</v>
      </c>
      <c r="AA10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6" s="76" t="str">
        <f>VLOOKUP(Vertices[[#This Row],[Vertex]],Lookup!A:B,2,FALSE)</f>
        <v>Identifying Periodic Google Trends, Part 1: Autocorrelation</v>
      </c>
      <c r="AD106" t="s">
        <v>5180</v>
      </c>
      <c r="AE106" t="str">
        <f>Vertices[[#This Row],[Tooltip]]</f>
        <v>http://blog.ouseful.info/2011/01/05/identifying-periodic-google-trends-part-1-autocorrelation/</v>
      </c>
    </row>
    <row r="107" spans="1:31" ht="30" x14ac:dyDescent="0.25">
      <c r="A107" s="14" t="s">
        <v>271</v>
      </c>
      <c r="B107" s="51">
        <v>1</v>
      </c>
      <c r="C107" s="51"/>
      <c r="D107" s="51"/>
      <c r="E107" s="52">
        <v>0</v>
      </c>
      <c r="F107" s="52">
        <v>1</v>
      </c>
      <c r="G107" s="52">
        <v>0</v>
      </c>
      <c r="H107" s="52">
        <v>0.99999800000000005</v>
      </c>
      <c r="I107" s="52">
        <v>0</v>
      </c>
      <c r="J107" s="15"/>
      <c r="K107" s="15"/>
      <c r="L107" s="71">
        <v>1.8706155322449878</v>
      </c>
      <c r="M107" s="67"/>
      <c r="N107" s="15"/>
      <c r="O107" s="15"/>
      <c r="P107" s="68"/>
      <c r="Q107" s="68"/>
      <c r="R107" s="56" t="s">
        <v>76</v>
      </c>
      <c r="S107" s="16" t="s">
        <v>271</v>
      </c>
      <c r="T107" s="73"/>
      <c r="U107" s="74">
        <v>2406.69677734375</v>
      </c>
      <c r="V107" s="74">
        <v>244.42955017089801</v>
      </c>
      <c r="W107" s="72" t="s">
        <v>67</v>
      </c>
      <c r="X107" s="75"/>
      <c r="Y107" s="75"/>
      <c r="Z107" s="69">
        <v>107</v>
      </c>
      <c r="AA10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7" s="76" t="str">
        <f>VLOOKUP(Vertices[[#This Row],[Vertex]],Lookup!A:B,2,FALSE)</f>
        <v>Where are you coming from: Search referrer and contextual related post/information</v>
      </c>
      <c r="AD107" t="s">
        <v>5180</v>
      </c>
      <c r="AE107" t="str">
        <f>Vertices[[#This Row],[Tooltip]]</f>
        <v>http://mashe.hawksey.info/2011/01/contextual-related-referrer/</v>
      </c>
    </row>
    <row r="108" spans="1:31" ht="30" x14ac:dyDescent="0.25">
      <c r="A108" s="14" t="s">
        <v>272</v>
      </c>
      <c r="B108" s="51">
        <v>1</v>
      </c>
      <c r="C108" s="51"/>
      <c r="D108" s="51"/>
      <c r="E108" s="52">
        <v>0</v>
      </c>
      <c r="F108" s="52">
        <v>1</v>
      </c>
      <c r="G108" s="52">
        <v>0</v>
      </c>
      <c r="H108" s="52">
        <v>0.99999800000000005</v>
      </c>
      <c r="I108" s="52">
        <v>0</v>
      </c>
      <c r="J108" s="15"/>
      <c r="K108" s="15"/>
      <c r="L108" s="71">
        <v>1.8706155322449878</v>
      </c>
      <c r="M108" s="67"/>
      <c r="N108" s="15"/>
      <c r="O108" s="15"/>
      <c r="P108" s="68"/>
      <c r="Q108" s="68"/>
      <c r="R108" s="56" t="s">
        <v>76</v>
      </c>
      <c r="S108" s="16" t="s">
        <v>272</v>
      </c>
      <c r="T108" s="73"/>
      <c r="U108" s="74">
        <v>2208.20556640625</v>
      </c>
      <c r="V108" s="74">
        <v>581.6396484375</v>
      </c>
      <c r="W108" s="72" t="s">
        <v>67</v>
      </c>
      <c r="X108" s="75"/>
      <c r="Y108" s="75"/>
      <c r="Z108" s="69">
        <v>108</v>
      </c>
      <c r="AA10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8" s="76" t="str">
        <f>VLOOKUP(Vertices[[#This Row],[Vertex]],Lookup!A:B,2,FALSE)</f>
        <v>Trends For University WebÂ SiteÂ SearchÂ Engines</v>
      </c>
      <c r="AD108" t="s">
        <v>5180</v>
      </c>
      <c r="AE108" t="str">
        <f>Vertices[[#This Row],[Tooltip]]</f>
        <v>http://ukwebfocus.wordpress.com/2010/12/15/trends-for-university-web-site-search-engines/</v>
      </c>
    </row>
    <row r="109" spans="1:31" ht="30" x14ac:dyDescent="0.25">
      <c r="A109" s="14" t="s">
        <v>273</v>
      </c>
      <c r="B109" s="51">
        <v>2</v>
      </c>
      <c r="C109" s="51"/>
      <c r="D109" s="51"/>
      <c r="E109" s="52">
        <v>520</v>
      </c>
      <c r="F109" s="52">
        <v>4.1669999999999997E-3</v>
      </c>
      <c r="G109" s="52">
        <v>2.3373000000000001E-2</v>
      </c>
      <c r="H109" s="52">
        <v>0.86987199999999998</v>
      </c>
      <c r="I109" s="52">
        <v>0</v>
      </c>
      <c r="J109" s="15"/>
      <c r="K109" s="15"/>
      <c r="L109" s="71">
        <v>1.7767863143142519</v>
      </c>
      <c r="M109" s="67"/>
      <c r="N109" s="15"/>
      <c r="O109" s="15"/>
      <c r="P109" s="68"/>
      <c r="Q109" s="68"/>
      <c r="R109" s="56" t="s">
        <v>76</v>
      </c>
      <c r="S109" s="16" t="s">
        <v>273</v>
      </c>
      <c r="T109" s="73"/>
      <c r="U109" s="74">
        <v>3315.59790039062</v>
      </c>
      <c r="V109" s="74">
        <v>4043.619140625</v>
      </c>
      <c r="W109" s="72" t="s">
        <v>67</v>
      </c>
      <c r="X109" s="75"/>
      <c r="Y109" s="75"/>
      <c r="Z109" s="69">
        <v>109</v>
      </c>
      <c r="AA10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09" s="76" t="str">
        <f>VLOOKUP(Vertices[[#This Row],[Vertex]],Lookup!A:B,2,FALSE)</f>
        <v>Making ripples in a big pond: Optimising videos with an iTitle Twitter track</v>
      </c>
      <c r="AD109" t="s">
        <v>5180</v>
      </c>
      <c r="AE109" t="str">
        <f>Vertices[[#This Row],[Tooltip]]</f>
        <v>http://mashe.hawksey.info/2010/12/making-ripples-in-a-big-pond-optimising-videos-with-an-ititle-twitter-track/</v>
      </c>
    </row>
    <row r="110" spans="1:31" ht="30" x14ac:dyDescent="0.25">
      <c r="A110" s="14" t="s">
        <v>274</v>
      </c>
      <c r="B110" s="51">
        <v>3</v>
      </c>
      <c r="C110" s="51"/>
      <c r="D110" s="51"/>
      <c r="E110" s="52">
        <v>503</v>
      </c>
      <c r="F110" s="52">
        <v>3.7309999999999999E-3</v>
      </c>
      <c r="G110" s="52">
        <v>7.9559999999999995E-3</v>
      </c>
      <c r="H110" s="52">
        <v>1.367105</v>
      </c>
      <c r="I110" s="52">
        <v>0</v>
      </c>
      <c r="J110" s="15"/>
      <c r="K110" s="15"/>
      <c r="L110" s="71">
        <v>2.1353232978483154</v>
      </c>
      <c r="M110" s="67"/>
      <c r="N110" s="15"/>
      <c r="O110" s="15"/>
      <c r="P110" s="68"/>
      <c r="Q110" s="68"/>
      <c r="R110" s="56" t="s">
        <v>76</v>
      </c>
      <c r="S110" s="16" t="s">
        <v>274</v>
      </c>
      <c r="T110" s="73"/>
      <c r="U110" s="74">
        <v>3555.87524414062</v>
      </c>
      <c r="V110" s="74">
        <v>3370.5478515625</v>
      </c>
      <c r="W110" s="72" t="s">
        <v>67</v>
      </c>
      <c r="X110" s="75"/>
      <c r="Y110" s="75"/>
      <c r="Z110" s="69">
        <v>110</v>
      </c>
      <c r="AA11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0" s="76" t="str">
        <f>VLOOKUP(Vertices[[#This Row],[Vertex]],Lookup!A:B,2,FALSE)</f>
        <v>Twitter Powered Subtitles for Conference Audio/Videos on Youtube</v>
      </c>
      <c r="AD110" t="s">
        <v>5180</v>
      </c>
      <c r="AE110" t="str">
        <f>Vertices[[#This Row],[Tooltip]]</f>
        <v>http://blog.ouseful.info/2009/03/08/twitter-powered-subtitles-for-conference-audiovideos-on-youtube/</v>
      </c>
    </row>
    <row r="111" spans="1:31" ht="30" x14ac:dyDescent="0.25">
      <c r="A111" s="14" t="s">
        <v>275</v>
      </c>
      <c r="B111" s="51">
        <v>5</v>
      </c>
      <c r="C111" s="51"/>
      <c r="D111" s="51"/>
      <c r="E111" s="52">
        <v>654.5</v>
      </c>
      <c r="F111" s="52">
        <v>4.6730000000000001E-3</v>
      </c>
      <c r="G111" s="52">
        <v>7.6610999999999999E-2</v>
      </c>
      <c r="H111" s="52">
        <v>1.956037</v>
      </c>
      <c r="I111" s="52">
        <v>0</v>
      </c>
      <c r="J111" s="15"/>
      <c r="K111" s="15"/>
      <c r="L111" s="71">
        <v>2.5599811600310001</v>
      </c>
      <c r="M111" s="67"/>
      <c r="N111" s="15"/>
      <c r="O111" s="15"/>
      <c r="P111" s="68"/>
      <c r="Q111" s="68"/>
      <c r="R111" s="56" t="s">
        <v>76</v>
      </c>
      <c r="S111" s="16" t="s">
        <v>275</v>
      </c>
      <c r="T111" s="73"/>
      <c r="U111" s="74">
        <v>2965.83056640625</v>
      </c>
      <c r="V111" s="74">
        <v>4735.28857421875</v>
      </c>
      <c r="W111" s="72" t="s">
        <v>67</v>
      </c>
      <c r="X111" s="75"/>
      <c r="Y111" s="75"/>
      <c r="Z111" s="69">
        <v>111</v>
      </c>
      <c r="AA11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1" s="76" t="str">
        <f>VLOOKUP(Vertices[[#This Row],[Vertex]],Lookup!A:B,2,FALSE)</f>
        <v>Captioned Videos of IWMW 2010 Talks</v>
      </c>
      <c r="AD111" t="s">
        <v>5180</v>
      </c>
      <c r="AE111" t="str">
        <f>Vertices[[#This Row],[Tooltip]]</f>
        <v>http://ukwebfocus.wordpress.com/2010/07/23/captioned-videos-of-iwmw-2010-talks/</v>
      </c>
    </row>
    <row r="112" spans="1:31" ht="30" x14ac:dyDescent="0.25">
      <c r="A112" s="14" t="s">
        <v>276</v>
      </c>
      <c r="B112" s="51">
        <v>1</v>
      </c>
      <c r="C112" s="51"/>
      <c r="D112" s="51"/>
      <c r="E112" s="52">
        <v>0</v>
      </c>
      <c r="F112" s="52">
        <v>0.125</v>
      </c>
      <c r="G112" s="52">
        <v>0</v>
      </c>
      <c r="H112" s="52">
        <v>0.65653899999999998</v>
      </c>
      <c r="I112" s="52">
        <v>0</v>
      </c>
      <c r="J112" s="15"/>
      <c r="K112" s="15"/>
      <c r="L112" s="71">
        <v>1.6229594960856302</v>
      </c>
      <c r="M112" s="67"/>
      <c r="N112" s="15"/>
      <c r="O112" s="15"/>
      <c r="P112" s="68"/>
      <c r="Q112" s="68"/>
      <c r="R112" s="56" t="s">
        <v>76</v>
      </c>
      <c r="S112" s="16" t="s">
        <v>276</v>
      </c>
      <c r="T112" s="73"/>
      <c r="U112" s="74">
        <v>9010.751953125</v>
      </c>
      <c r="V112" s="74">
        <v>7323.8193359375</v>
      </c>
      <c r="W112" s="72" t="s">
        <v>67</v>
      </c>
      <c r="X112" s="75"/>
      <c r="Y112" s="75"/>
      <c r="Z112" s="69">
        <v>112</v>
      </c>
      <c r="AA11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2" s="76" t="str">
        <f>VLOOKUP(Vertices[[#This Row],[Vertex]],Lookup!A:B,2,FALSE)</f>
        <v>Cooking: A Custom Search Engine for â€¦ with Edublog 2010 Nominees</v>
      </c>
      <c r="AD112" t="s">
        <v>5180</v>
      </c>
      <c r="AE112" t="str">
        <f>Vertices[[#This Row],[Tooltip]]</f>
        <v>http://mashe.hawksey.info/2010/12/cooking-a-custom-search-engine-for-with-edublog-2010-nominees/</v>
      </c>
    </row>
    <row r="113" spans="1:31" ht="30" x14ac:dyDescent="0.25">
      <c r="A113" s="14" t="s">
        <v>277</v>
      </c>
      <c r="B113" s="51">
        <v>2</v>
      </c>
      <c r="C113" s="51"/>
      <c r="D113" s="51"/>
      <c r="E113" s="52">
        <v>4</v>
      </c>
      <c r="F113" s="52">
        <v>9.0909000000000004E-2</v>
      </c>
      <c r="G113" s="52">
        <v>0</v>
      </c>
      <c r="H113" s="52">
        <v>1.1963809999999999</v>
      </c>
      <c r="I113" s="52">
        <v>0</v>
      </c>
      <c r="J113" s="15"/>
      <c r="K113" s="15"/>
      <c r="L113" s="71">
        <v>2.0122203099596003</v>
      </c>
      <c r="M113" s="67"/>
      <c r="N113" s="15"/>
      <c r="O113" s="15"/>
      <c r="P113" s="68"/>
      <c r="Q113" s="68"/>
      <c r="R113" s="56" t="s">
        <v>76</v>
      </c>
      <c r="S113" s="16" t="s">
        <v>277</v>
      </c>
      <c r="T113" s="73"/>
      <c r="U113" s="74">
        <v>9515.9736328125</v>
      </c>
      <c r="V113" s="74">
        <v>7941.35888671875</v>
      </c>
      <c r="W113" s="72" t="s">
        <v>67</v>
      </c>
      <c r="X113" s="75"/>
      <c r="Y113" s="75"/>
      <c r="Z113" s="69">
        <v>113</v>
      </c>
      <c r="AA11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3" s="76" t="str">
        <f>VLOOKUP(Vertices[[#This Row],[Vertex]],Lookup!A:B,2,FALSE)</f>
        <v>Google Apps Script: Using a Google Spreadsheet to populate a Twitter list [Hashtag Communities]</v>
      </c>
      <c r="AD113" t="s">
        <v>5180</v>
      </c>
      <c r="AE113" t="str">
        <f>Vertices[[#This Row],[Tooltip]]</f>
        <v>http://mashe.hawksey.info/2010/11/twitter-list/</v>
      </c>
    </row>
    <row r="114" spans="1:31" ht="30" x14ac:dyDescent="0.25">
      <c r="A114" s="14" t="s">
        <v>278</v>
      </c>
      <c r="B114" s="51">
        <v>1</v>
      </c>
      <c r="C114" s="51"/>
      <c r="D114" s="51"/>
      <c r="E114" s="52">
        <v>0</v>
      </c>
      <c r="F114" s="52">
        <v>6.6667000000000004E-2</v>
      </c>
      <c r="G114" s="52">
        <v>0</v>
      </c>
      <c r="H114" s="52">
        <v>0.65846199999999999</v>
      </c>
      <c r="I114" s="52">
        <v>0</v>
      </c>
      <c r="J114" s="15"/>
      <c r="K114" s="15"/>
      <c r="L114" s="71">
        <v>1.6243461028058921</v>
      </c>
      <c r="M114" s="67"/>
      <c r="N114" s="15"/>
      <c r="O114" s="15"/>
      <c r="P114" s="68"/>
      <c r="Q114" s="68"/>
      <c r="R114" s="56" t="s">
        <v>76</v>
      </c>
      <c r="S114" s="16" t="s">
        <v>278</v>
      </c>
      <c r="T114" s="73"/>
      <c r="U114" s="74">
        <v>9880.380859375</v>
      </c>
      <c r="V114" s="74">
        <v>8411.99609375</v>
      </c>
      <c r="W114" s="72" t="s">
        <v>67</v>
      </c>
      <c r="X114" s="75"/>
      <c r="Y114" s="75"/>
      <c r="Z114" s="69">
        <v>114</v>
      </c>
      <c r="AA11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0</v>
      </c>
      <c r="AB114" s="76" t="e">
        <f>VLOOKUP(Vertices[[#This Row],[Vertex]],Lookup!A:B,2,FALSE)</f>
        <v>#N/A</v>
      </c>
      <c r="AD114" t="s">
        <v>5180</v>
      </c>
      <c r="AE114" t="str">
        <f>Vertices[[#This Row],[Tooltip]]</f>
        <v>http://blog.ouseful.info/tag/gephi/</v>
      </c>
    </row>
    <row r="115" spans="1:31" ht="30" x14ac:dyDescent="0.25">
      <c r="A115" s="14" t="s">
        <v>279</v>
      </c>
      <c r="B115" s="51">
        <v>1</v>
      </c>
      <c r="C115" s="51"/>
      <c r="D115" s="51"/>
      <c r="E115" s="52">
        <v>0</v>
      </c>
      <c r="F115" s="52">
        <v>3.1250000000000002E-3</v>
      </c>
      <c r="G115" s="52">
        <v>2.1979999999999999E-3</v>
      </c>
      <c r="H115" s="52">
        <v>0.53734599999999999</v>
      </c>
      <c r="I115" s="52">
        <v>0</v>
      </c>
      <c r="J115" s="15"/>
      <c r="K115" s="15"/>
      <c r="L115" s="71">
        <v>1.5370136745525147</v>
      </c>
      <c r="M115" s="67"/>
      <c r="N115" s="15"/>
      <c r="O115" s="15"/>
      <c r="P115" s="68"/>
      <c r="Q115" s="68"/>
      <c r="R115" s="56" t="s">
        <v>76</v>
      </c>
      <c r="S115" s="16" t="s">
        <v>279</v>
      </c>
      <c r="T115" s="73"/>
      <c r="U115" s="74">
        <v>4245.7470703125</v>
      </c>
      <c r="V115" s="74">
        <v>3382.39184570312</v>
      </c>
      <c r="W115" s="72" t="s">
        <v>67</v>
      </c>
      <c r="X115" s="75"/>
      <c r="Y115" s="75"/>
      <c r="Z115" s="69">
        <v>115</v>
      </c>
      <c r="AA11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5" s="76" t="str">
        <f>VLOOKUP(Vertices[[#This Row],[Vertex]],Lookup!A:B,2,FALSE)</f>
        <v>iTitle: Full circle with Twitter subtitle playback in YouTube (ALT-C 2010 Keynotes)</v>
      </c>
      <c r="AD115" t="s">
        <v>5180</v>
      </c>
      <c r="AE115" t="str">
        <f>Vertices[[#This Row],[Tooltip]]</f>
        <v>http://mashe.hawksey.info/2010/11/ititle-altc2010/</v>
      </c>
    </row>
    <row r="116" spans="1:31" ht="30" x14ac:dyDescent="0.25">
      <c r="A116" s="14" t="s">
        <v>280</v>
      </c>
      <c r="B116" s="51">
        <v>2</v>
      </c>
      <c r="C116" s="51"/>
      <c r="D116" s="51"/>
      <c r="E116" s="52">
        <v>1</v>
      </c>
      <c r="F116" s="52">
        <v>0.5</v>
      </c>
      <c r="G116" s="52">
        <v>0</v>
      </c>
      <c r="H116" s="52">
        <v>1.4594560000000001</v>
      </c>
      <c r="I116" s="52">
        <v>0</v>
      </c>
      <c r="J116" s="15"/>
      <c r="K116" s="15"/>
      <c r="L116" s="71">
        <v>2.2019143104447325</v>
      </c>
      <c r="M116" s="67"/>
      <c r="N116" s="15"/>
      <c r="O116" s="15"/>
      <c r="P116" s="68"/>
      <c r="Q116" s="68"/>
      <c r="R116" s="56" t="s">
        <v>76</v>
      </c>
      <c r="S116" s="16" t="s">
        <v>280</v>
      </c>
      <c r="T116" s="73"/>
      <c r="U116" s="74">
        <v>7130.2216796875</v>
      </c>
      <c r="V116" s="74">
        <v>6557.318359375</v>
      </c>
      <c r="W116" s="72" t="s">
        <v>67</v>
      </c>
      <c r="X116" s="75"/>
      <c r="Y116" s="75"/>
      <c r="Z116" s="69">
        <v>116</v>
      </c>
      <c r="AA11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6" s="76" t="str">
        <f>VLOOKUP(Vertices[[#This Row],[Vertex]],Lookup!A:B,2,FALSE)</f>
        <v>Apple allows eBooks on iTunes U sparking eBook Poker: I see your Shakespeareâ€™s First Folio and raise you 100 interactive eBooks</v>
      </c>
      <c r="AD116" t="s">
        <v>5180</v>
      </c>
      <c r="AE116" t="str">
        <f>Vertices[[#This Row],[Tooltip]]</f>
        <v>http://mashe.hawksey.info/2010/10/itunesu-ebooks/</v>
      </c>
    </row>
    <row r="117" spans="1:31" ht="30" x14ac:dyDescent="0.25">
      <c r="A117" s="14" t="s">
        <v>281</v>
      </c>
      <c r="B117" s="51">
        <v>1</v>
      </c>
      <c r="C117" s="51"/>
      <c r="D117" s="51"/>
      <c r="E117" s="52">
        <v>0</v>
      </c>
      <c r="F117" s="52">
        <v>0.33333299999999999</v>
      </c>
      <c r="G117" s="52">
        <v>0</v>
      </c>
      <c r="H117" s="52">
        <v>0.77026899999999998</v>
      </c>
      <c r="I117" s="52">
        <v>0</v>
      </c>
      <c r="J117" s="15"/>
      <c r="K117" s="15"/>
      <c r="L117" s="71">
        <v>1.7049661431451153</v>
      </c>
      <c r="M117" s="67"/>
      <c r="N117" s="15"/>
      <c r="O117" s="15"/>
      <c r="P117" s="68"/>
      <c r="Q117" s="68"/>
      <c r="R117" s="56" t="s">
        <v>76</v>
      </c>
      <c r="S117" s="16" t="s">
        <v>281</v>
      </c>
      <c r="T117" s="73"/>
      <c r="U117" s="74">
        <v>7455.91845703125</v>
      </c>
      <c r="V117" s="74">
        <v>6037.88818359375</v>
      </c>
      <c r="W117" s="72" t="s">
        <v>67</v>
      </c>
      <c r="X117" s="75"/>
      <c r="Y117" s="75"/>
      <c r="Z117" s="69">
        <v>117</v>
      </c>
      <c r="AA11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7" s="76" t="str">
        <f>VLOOKUP(Vertices[[#This Row],[Vertex]],Lookup!A:B,2,FALSE)</f>
        <v>What Are UK UniversitiesÂ DoingÂ WithÂ iTunesU?</v>
      </c>
      <c r="AD117" t="s">
        <v>5180</v>
      </c>
      <c r="AE117" t="str">
        <f>Vertices[[#This Row],[Tooltip]]</f>
        <v>http://ukwebfocus.wordpress.com/2010/10/11/what-are-uk-universities-doing-with-itunesu/</v>
      </c>
    </row>
    <row r="118" spans="1:31" ht="30" x14ac:dyDescent="0.25">
      <c r="A118" s="14" t="s">
        <v>282</v>
      </c>
      <c r="B118" s="51">
        <v>1</v>
      </c>
      <c r="C118" s="51"/>
      <c r="D118" s="51"/>
      <c r="E118" s="52">
        <v>0</v>
      </c>
      <c r="F118" s="52">
        <v>0.33333299999999999</v>
      </c>
      <c r="G118" s="52">
        <v>0</v>
      </c>
      <c r="H118" s="52">
        <v>0.77026899999999998</v>
      </c>
      <c r="I118" s="52">
        <v>0</v>
      </c>
      <c r="J118" s="15"/>
      <c r="K118" s="15"/>
      <c r="L118" s="71">
        <v>1.7049661431451153</v>
      </c>
      <c r="M118" s="67"/>
      <c r="N118" s="15"/>
      <c r="O118" s="15"/>
      <c r="P118" s="68"/>
      <c r="Q118" s="68"/>
      <c r="R118" s="56" t="s">
        <v>76</v>
      </c>
      <c r="S118" s="16" t="s">
        <v>282</v>
      </c>
      <c r="T118" s="73"/>
      <c r="U118" s="74">
        <v>6685.2177734375</v>
      </c>
      <c r="V118" s="74">
        <v>6992.146484375</v>
      </c>
      <c r="W118" s="72" t="s">
        <v>67</v>
      </c>
      <c r="X118" s="75"/>
      <c r="Y118" s="75"/>
      <c r="Z118" s="69">
        <v>118</v>
      </c>
      <c r="AA11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8" s="76" t="str">
        <f>VLOOKUP(Vertices[[#This Row],[Vertex]],Lookup!A:B,2,FALSE)</f>
        <v>iTunes U: an Institutional Perspective</v>
      </c>
      <c r="AD118" t="s">
        <v>5180</v>
      </c>
      <c r="AE118" t="str">
        <f>Vertices[[#This Row],[Tooltip]]</f>
        <v>http://ukwebfocus.wordpress.com/2010/10/25/itunes-u-an-institutional-perspective/</v>
      </c>
    </row>
    <row r="119" spans="1:31" ht="30" x14ac:dyDescent="0.25">
      <c r="A119" s="14" t="s">
        <v>283</v>
      </c>
      <c r="B119" s="51">
        <v>1</v>
      </c>
      <c r="C119" s="51"/>
      <c r="D119" s="51"/>
      <c r="E119" s="52">
        <v>0</v>
      </c>
      <c r="F119" s="52">
        <v>1</v>
      </c>
      <c r="G119" s="52">
        <v>0</v>
      </c>
      <c r="H119" s="52">
        <v>0.99999800000000005</v>
      </c>
      <c r="I119" s="52">
        <v>0</v>
      </c>
      <c r="J119" s="15"/>
      <c r="K119" s="15"/>
      <c r="L119" s="71">
        <v>1.8706155322449878</v>
      </c>
      <c r="M119" s="67"/>
      <c r="N119" s="15"/>
      <c r="O119" s="15"/>
      <c r="P119" s="68"/>
      <c r="Q119" s="68"/>
      <c r="R119" s="56" t="s">
        <v>76</v>
      </c>
      <c r="S119" s="16" t="s">
        <v>283</v>
      </c>
      <c r="T119" s="73"/>
      <c r="U119" s="74">
        <v>3895.32543945312</v>
      </c>
      <c r="V119" s="74">
        <v>244.42955017089801</v>
      </c>
      <c r="W119" s="72" t="s">
        <v>67</v>
      </c>
      <c r="X119" s="75"/>
      <c r="Y119" s="75"/>
      <c r="Z119" s="69">
        <v>119</v>
      </c>
      <c r="AA11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19" s="76" t="str">
        <f>VLOOKUP(Vertices[[#This Row],[Vertex]],Lookup!A:B,2,FALSE)</f>
        <v>What Iâ€™ve starred this week: September 7, 2010</v>
      </c>
      <c r="AD119" t="s">
        <v>5180</v>
      </c>
      <c r="AE119" t="str">
        <f>Vertices[[#This Row],[Tooltip]]</f>
        <v>http://mashe.hawksey.info/2010/09/what-ive-starred-this-week-september-7-2010/</v>
      </c>
    </row>
    <row r="120" spans="1:31" ht="30" x14ac:dyDescent="0.25">
      <c r="A120" s="14" t="s">
        <v>284</v>
      </c>
      <c r="B120" s="51">
        <v>1</v>
      </c>
      <c r="C120" s="51"/>
      <c r="D120" s="51"/>
      <c r="E120" s="52">
        <v>0</v>
      </c>
      <c r="F120" s="52">
        <v>1</v>
      </c>
      <c r="G120" s="52">
        <v>0</v>
      </c>
      <c r="H120" s="52">
        <v>0.99999800000000005</v>
      </c>
      <c r="I120" s="52">
        <v>0</v>
      </c>
      <c r="J120" s="15"/>
      <c r="K120" s="15"/>
      <c r="L120" s="71">
        <v>1.8706155322449878</v>
      </c>
      <c r="M120" s="67"/>
      <c r="N120" s="15"/>
      <c r="O120" s="15"/>
      <c r="P120" s="68"/>
      <c r="Q120" s="68"/>
      <c r="R120" s="56" t="s">
        <v>76</v>
      </c>
      <c r="S120" s="16" t="s">
        <v>284</v>
      </c>
      <c r="T120" s="73"/>
      <c r="U120" s="74">
        <v>3696.83422851562</v>
      </c>
      <c r="V120" s="74">
        <v>581.76385498046795</v>
      </c>
      <c r="W120" s="72" t="s">
        <v>67</v>
      </c>
      <c r="X120" s="75"/>
      <c r="Y120" s="75"/>
      <c r="Z120" s="69">
        <v>120</v>
      </c>
      <c r="AA12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0" s="76" t="str">
        <f>VLOOKUP(Vertices[[#This Row],[Vertex]],Lookup!A:B,2,FALSE)</f>
        <v>University 2.0: the Extended University Conference</v>
      </c>
      <c r="AD120" t="s">
        <v>5180</v>
      </c>
      <c r="AE120" t="str">
        <f>Vertices[[#This Row],[Tooltip]]</f>
        <v>http://ukwebfocus.wordpress.com/2010/08/31/university-2-0-the-extended-university-conference/</v>
      </c>
    </row>
    <row r="121" spans="1:31" ht="30" x14ac:dyDescent="0.25">
      <c r="A121" s="14" t="s">
        <v>285</v>
      </c>
      <c r="B121" s="51">
        <v>1</v>
      </c>
      <c r="C121" s="51"/>
      <c r="D121" s="51"/>
      <c r="E121" s="52">
        <v>0</v>
      </c>
      <c r="F121" s="52">
        <v>0.33333299999999999</v>
      </c>
      <c r="G121" s="52">
        <v>0</v>
      </c>
      <c r="H121" s="52">
        <v>0.77026899999999998</v>
      </c>
      <c r="I121" s="52">
        <v>0</v>
      </c>
      <c r="J121" s="15"/>
      <c r="K121" s="15"/>
      <c r="L121" s="71">
        <v>1.7049661431451153</v>
      </c>
      <c r="M121" s="67"/>
      <c r="N121" s="15"/>
      <c r="O121" s="15"/>
      <c r="P121" s="68"/>
      <c r="Q121" s="68"/>
      <c r="R121" s="56" t="s">
        <v>76</v>
      </c>
      <c r="S121" s="16" t="s">
        <v>285</v>
      </c>
      <c r="T121" s="73"/>
      <c r="U121" s="74">
        <v>7620.1259765625</v>
      </c>
      <c r="V121" s="74">
        <v>6959.28369140625</v>
      </c>
      <c r="W121" s="72" t="s">
        <v>67</v>
      </c>
      <c r="X121" s="75"/>
      <c r="Y121" s="75"/>
      <c r="Z121" s="69">
        <v>121</v>
      </c>
      <c r="AA12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1" s="76" t="str">
        <f>VLOOKUP(Vertices[[#This Row],[Vertex]],Lookup!A:B,2,FALSE)</f>
        <v>How to Google Instant(ise) a Custom Search Engine (CSE) â€“ Revisited</v>
      </c>
      <c r="AD121" t="s">
        <v>5180</v>
      </c>
      <c r="AE121" t="str">
        <f>Vertices[[#This Row],[Tooltip]]</f>
        <v>http://mashe.hawksey.info/2010/09/instant-cse/</v>
      </c>
    </row>
    <row r="122" spans="1:31" ht="30" x14ac:dyDescent="0.25">
      <c r="A122" s="14" t="s">
        <v>286</v>
      </c>
      <c r="B122" s="51">
        <v>2</v>
      </c>
      <c r="C122" s="51"/>
      <c r="D122" s="51"/>
      <c r="E122" s="52">
        <v>1</v>
      </c>
      <c r="F122" s="52">
        <v>0.5</v>
      </c>
      <c r="G122" s="52">
        <v>0</v>
      </c>
      <c r="H122" s="52">
        <v>1.4594560000000001</v>
      </c>
      <c r="I122" s="52">
        <v>0</v>
      </c>
      <c r="J122" s="15"/>
      <c r="K122" s="15"/>
      <c r="L122" s="71">
        <v>2.2019143104447325</v>
      </c>
      <c r="M122" s="67"/>
      <c r="N122" s="15"/>
      <c r="O122" s="15"/>
      <c r="P122" s="68"/>
      <c r="Q122" s="68"/>
      <c r="R122" s="56" t="s">
        <v>76</v>
      </c>
      <c r="S122" s="16" t="s">
        <v>286</v>
      </c>
      <c r="T122" s="73"/>
      <c r="U122" s="74">
        <v>6628.67724609375</v>
      </c>
      <c r="V122" s="74">
        <v>7100.10791015625</v>
      </c>
      <c r="W122" s="72" t="s">
        <v>67</v>
      </c>
      <c r="X122" s="75"/>
      <c r="Y122" s="75"/>
      <c r="Z122" s="69">
        <v>122</v>
      </c>
      <c r="AA12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2" s="76" t="str">
        <f>VLOOKUP(Vertices[[#This Row],[Vertex]],Lookup!A:B,2,FALSE)</f>
        <v>Deriving a Persistent EdTech Context from the ALTC2010 Twitter Backchannel</v>
      </c>
      <c r="AD122" t="s">
        <v>5180</v>
      </c>
      <c r="AE122" t="str">
        <f>Vertices[[#This Row],[Tooltip]]</f>
        <v>http://blog.ouseful.info/2010/09/08/deriving-a-persistent-edtech-context-from-the-altc2010-twitter-backchannel/</v>
      </c>
    </row>
    <row r="123" spans="1:31" ht="30" x14ac:dyDescent="0.25">
      <c r="A123" s="14" t="s">
        <v>287</v>
      </c>
      <c r="B123" s="51">
        <v>1</v>
      </c>
      <c r="C123" s="51"/>
      <c r="D123" s="51"/>
      <c r="E123" s="52">
        <v>0</v>
      </c>
      <c r="F123" s="52">
        <v>0.33333299999999999</v>
      </c>
      <c r="G123" s="52">
        <v>0</v>
      </c>
      <c r="H123" s="52">
        <v>0.77026899999999998</v>
      </c>
      <c r="I123" s="52">
        <v>0</v>
      </c>
      <c r="J123" s="15"/>
      <c r="K123" s="15"/>
      <c r="L123" s="71">
        <v>1.7049661431451153</v>
      </c>
      <c r="M123" s="67"/>
      <c r="N123" s="15"/>
      <c r="O123" s="15"/>
      <c r="P123" s="68"/>
      <c r="Q123" s="68"/>
      <c r="R123" s="56" t="s">
        <v>76</v>
      </c>
      <c r="S123" s="16" t="s">
        <v>287</v>
      </c>
      <c r="T123" s="73"/>
      <c r="U123" s="74">
        <v>6960.1728515625</v>
      </c>
      <c r="V123" s="74">
        <v>7053.18701171875</v>
      </c>
      <c r="W123" s="72" t="s">
        <v>67</v>
      </c>
      <c r="X123" s="75"/>
      <c r="Y123" s="75"/>
      <c r="Z123" s="69">
        <v>123</v>
      </c>
      <c r="AA12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3" s="76" t="str">
        <f>VLOOKUP(Vertices[[#This Row],[Vertex]],Lookup!A:B,2,FALSE)</f>
        <v>How to Google Instant(ise) a Custom Search Engine (CSE)</v>
      </c>
      <c r="AD123" t="s">
        <v>5180</v>
      </c>
      <c r="AE123" t="str">
        <f>Vertices[[#This Row],[Tooltip]]</f>
        <v>http://mashe.hawksey.info/2010/09/google-custom-instant/</v>
      </c>
    </row>
    <row r="124" spans="1:31" ht="30" x14ac:dyDescent="0.25">
      <c r="A124" s="14" t="s">
        <v>288</v>
      </c>
      <c r="B124" s="51">
        <v>1</v>
      </c>
      <c r="C124" s="51"/>
      <c r="D124" s="51"/>
      <c r="E124" s="52">
        <v>0</v>
      </c>
      <c r="F124" s="52">
        <v>1</v>
      </c>
      <c r="G124" s="52">
        <v>0</v>
      </c>
      <c r="H124" s="52">
        <v>0.99999800000000005</v>
      </c>
      <c r="I124" s="52">
        <v>0</v>
      </c>
      <c r="J124" s="15"/>
      <c r="K124" s="15"/>
      <c r="L124" s="71">
        <v>1.8706155322449878</v>
      </c>
      <c r="M124" s="67"/>
      <c r="N124" s="15"/>
      <c r="O124" s="15"/>
      <c r="P124" s="68"/>
      <c r="Q124" s="68"/>
      <c r="R124" s="56" t="s">
        <v>76</v>
      </c>
      <c r="S124" s="16" t="s">
        <v>288</v>
      </c>
      <c r="T124" s="73"/>
      <c r="U124" s="74">
        <v>3299.87036132812</v>
      </c>
      <c r="V124" s="74">
        <v>244.42955017089801</v>
      </c>
      <c r="W124" s="72" t="s">
        <v>67</v>
      </c>
      <c r="X124" s="75"/>
      <c r="Y124" s="75"/>
      <c r="Z124" s="69">
        <v>124</v>
      </c>
      <c r="AA12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4" s="76" t="str">
        <f>VLOOKUP(Vertices[[#This Row],[Vertex]],Lookup!A:B,2,FALSE)</f>
        <v>What Iâ€™ve starred this week: August 31, 2010</v>
      </c>
      <c r="AD124" t="s">
        <v>5180</v>
      </c>
      <c r="AE124" t="str">
        <f>Vertices[[#This Row],[Tooltip]]</f>
        <v>http://mashe.hawksey.info/2010/08/what-ive-starred-this-week-august-31-2010/</v>
      </c>
    </row>
    <row r="125" spans="1:31" ht="30" x14ac:dyDescent="0.25">
      <c r="A125" s="14" t="s">
        <v>289</v>
      </c>
      <c r="B125" s="51">
        <v>1</v>
      </c>
      <c r="C125" s="51"/>
      <c r="D125" s="51"/>
      <c r="E125" s="52">
        <v>0</v>
      </c>
      <c r="F125" s="52">
        <v>1</v>
      </c>
      <c r="G125" s="52">
        <v>0</v>
      </c>
      <c r="H125" s="52">
        <v>0.99999800000000005</v>
      </c>
      <c r="I125" s="52">
        <v>0</v>
      </c>
      <c r="J125" s="15"/>
      <c r="K125" s="15"/>
      <c r="L125" s="71">
        <v>1.8706155322449878</v>
      </c>
      <c r="M125" s="67"/>
      <c r="N125" s="15"/>
      <c r="O125" s="15"/>
      <c r="P125" s="68"/>
      <c r="Q125" s="68"/>
      <c r="R125" s="56" t="s">
        <v>76</v>
      </c>
      <c r="S125" s="16" t="s">
        <v>289</v>
      </c>
      <c r="T125" s="73"/>
      <c r="U125" s="74">
        <v>3101.37915039062</v>
      </c>
      <c r="V125" s="74">
        <v>581.73382568359295</v>
      </c>
      <c r="W125" s="72" t="s">
        <v>67</v>
      </c>
      <c r="X125" s="75"/>
      <c r="Y125" s="75"/>
      <c r="Z125" s="69">
        <v>125</v>
      </c>
      <c r="AA12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5" s="76" t="str">
        <f>VLOOKUP(Vertices[[#This Row],[Vertex]],Lookup!A:B,2,FALSE)</f>
        <v>Best UK University Web Sites â€“ According to SixthÂ Formers</v>
      </c>
      <c r="AD125" t="s">
        <v>5180</v>
      </c>
      <c r="AE125" t="str">
        <f>Vertices[[#This Row],[Tooltip]]</f>
        <v>http://ukwebfocus.wordpress.com/2010/08/25/best-uk-university-web-sites/</v>
      </c>
    </row>
    <row r="126" spans="1:31" ht="30" x14ac:dyDescent="0.25">
      <c r="A126" s="14" t="s">
        <v>290</v>
      </c>
      <c r="B126" s="51">
        <v>1</v>
      </c>
      <c r="C126" s="51"/>
      <c r="D126" s="51"/>
      <c r="E126" s="52">
        <v>0</v>
      </c>
      <c r="F126" s="52">
        <v>1</v>
      </c>
      <c r="G126" s="52">
        <v>0</v>
      </c>
      <c r="H126" s="52">
        <v>0.99999800000000005</v>
      </c>
      <c r="I126" s="52">
        <v>0</v>
      </c>
      <c r="J126" s="15"/>
      <c r="K126" s="15"/>
      <c r="L126" s="71">
        <v>1.8706155322449878</v>
      </c>
      <c r="M126" s="67"/>
      <c r="N126" s="15"/>
      <c r="O126" s="15"/>
      <c r="P126" s="68"/>
      <c r="Q126" s="68"/>
      <c r="R126" s="56" t="s">
        <v>76</v>
      </c>
      <c r="S126" s="16" t="s">
        <v>290</v>
      </c>
      <c r="T126" s="73"/>
      <c r="U126" s="74">
        <v>2108.96044921875</v>
      </c>
      <c r="V126" s="74">
        <v>244.42955017089801</v>
      </c>
      <c r="W126" s="72" t="s">
        <v>67</v>
      </c>
      <c r="X126" s="75"/>
      <c r="Y126" s="75"/>
      <c r="Z126" s="69">
        <v>126</v>
      </c>
      <c r="AA12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6" s="76" t="str">
        <f>VLOOKUP(Vertices[[#This Row],[Vertex]],Lookup!A:B,2,FALSE)</f>
        <v>Reliving ALT-C 2009 keynotes with preserved tweets</v>
      </c>
      <c r="AD126" t="s">
        <v>5180</v>
      </c>
      <c r="AE126" t="str">
        <f>Vertices[[#This Row],[Tooltip]]</f>
        <v>http://mashe.hawksey.info/2010/08/reliving-alt-c-2009-keynotes-with-preserved-tweets/</v>
      </c>
    </row>
    <row r="127" spans="1:31" ht="30" x14ac:dyDescent="0.25">
      <c r="A127" s="14" t="s">
        <v>291</v>
      </c>
      <c r="B127" s="51">
        <v>1</v>
      </c>
      <c r="C127" s="51"/>
      <c r="D127" s="51"/>
      <c r="E127" s="52">
        <v>0</v>
      </c>
      <c r="F127" s="52">
        <v>1</v>
      </c>
      <c r="G127" s="52">
        <v>0</v>
      </c>
      <c r="H127" s="52">
        <v>0.99999800000000005</v>
      </c>
      <c r="I127" s="52">
        <v>0</v>
      </c>
      <c r="J127" s="15"/>
      <c r="K127" s="15"/>
      <c r="L127" s="71">
        <v>1.8706155322449878</v>
      </c>
      <c r="M127" s="67"/>
      <c r="N127" s="15"/>
      <c r="O127" s="15"/>
      <c r="P127" s="68"/>
      <c r="Q127" s="68"/>
      <c r="R127" s="56" t="s">
        <v>76</v>
      </c>
      <c r="S127" s="16" t="s">
        <v>291</v>
      </c>
      <c r="T127" s="73"/>
      <c r="U127" s="74">
        <v>1910.46923828125</v>
      </c>
      <c r="V127" s="74">
        <v>581.6396484375</v>
      </c>
      <c r="W127" s="72" t="s">
        <v>67</v>
      </c>
      <c r="X127" s="75"/>
      <c r="Y127" s="75"/>
      <c r="Z127" s="69">
        <v>127</v>
      </c>
      <c r="AA12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7" s="76" t="str">
        <f>VLOOKUP(Vertices[[#This Row],[Vertex]],Lookup!A:B,2,FALSE)</f>
        <v>Use of Twitter at the ALTC 2009 Conference</v>
      </c>
      <c r="AD127" t="s">
        <v>5180</v>
      </c>
      <c r="AE127" t="str">
        <f>Vertices[[#This Row],[Tooltip]]</f>
        <v>http://ukwebfocus.wordpress.com/2009/09/14/use-of-twitter-at-the-altc-2009-conference/</v>
      </c>
    </row>
    <row r="128" spans="1:31" ht="30" x14ac:dyDescent="0.25">
      <c r="A128" s="14" t="s">
        <v>292</v>
      </c>
      <c r="B128" s="51">
        <v>4</v>
      </c>
      <c r="C128" s="51"/>
      <c r="D128" s="51"/>
      <c r="E128" s="52">
        <v>457</v>
      </c>
      <c r="F128" s="52">
        <v>3.333E-3</v>
      </c>
      <c r="G128" s="52">
        <v>2.9129999999999998E-3</v>
      </c>
      <c r="H128" s="52">
        <v>1.8384259999999999</v>
      </c>
      <c r="I128" s="52">
        <v>0</v>
      </c>
      <c r="J128" s="15"/>
      <c r="K128" s="15"/>
      <c r="L128" s="71">
        <v>2.4751760622791918</v>
      </c>
      <c r="M128" s="67"/>
      <c r="N128" s="15"/>
      <c r="O128" s="15"/>
      <c r="P128" s="68"/>
      <c r="Q128" s="68"/>
      <c r="R128" s="56" t="s">
        <v>76</v>
      </c>
      <c r="S128" s="16" t="s">
        <v>292</v>
      </c>
      <c r="T128" s="73"/>
      <c r="U128" s="74">
        <v>3832.38330078125</v>
      </c>
      <c r="V128" s="74">
        <v>2720.57006835937</v>
      </c>
      <c r="W128" s="72" t="s">
        <v>67</v>
      </c>
      <c r="X128" s="75"/>
      <c r="Y128" s="75"/>
      <c r="Z128" s="69">
        <v>128</v>
      </c>
      <c r="AA12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8" s="76" t="str">
        <f>VLOOKUP(Vertices[[#This Row],[Vertex]],Lookup!A:B,2,FALSE)</f>
        <v>Material to support Tony Hirstâ€™s (@psychemediaâ€™s) promotion</v>
      </c>
      <c r="AD128" t="s">
        <v>5180</v>
      </c>
      <c r="AE128" t="str">
        <f>Vertices[[#This Row],[Tooltip]]</f>
        <v>http://mashe.hawksey.info/2010/08/material-to-support-tony-hirsts-psychemedias-promotion/</v>
      </c>
    </row>
    <row r="129" spans="1:31" ht="30" x14ac:dyDescent="0.25">
      <c r="A129" s="14" t="s">
        <v>293</v>
      </c>
      <c r="B129" s="51">
        <v>2</v>
      </c>
      <c r="C129" s="51"/>
      <c r="D129" s="51"/>
      <c r="E129" s="52">
        <v>102</v>
      </c>
      <c r="F129" s="52">
        <v>2.8739999999999998E-3</v>
      </c>
      <c r="G129" s="52">
        <v>8.8900000000000003E-4</v>
      </c>
      <c r="H129" s="52">
        <v>1.0112680000000001</v>
      </c>
      <c r="I129" s="52">
        <v>0</v>
      </c>
      <c r="J129" s="15"/>
      <c r="K129" s="15"/>
      <c r="L129" s="71">
        <v>1.8787419273242139</v>
      </c>
      <c r="M129" s="67"/>
      <c r="N129" s="15"/>
      <c r="O129" s="15"/>
      <c r="P129" s="68"/>
      <c r="Q129" s="68"/>
      <c r="R129" s="56" t="s">
        <v>76</v>
      </c>
      <c r="S129" s="16" t="s">
        <v>293</v>
      </c>
      <c r="T129" s="73"/>
      <c r="U129" s="74">
        <v>3270.19287109375</v>
      </c>
      <c r="V129" s="74">
        <v>2090.33935546875</v>
      </c>
      <c r="W129" s="72" t="s">
        <v>67</v>
      </c>
      <c r="X129" s="75"/>
      <c r="Y129" s="75"/>
      <c r="Z129" s="69">
        <v>129</v>
      </c>
      <c r="AA12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29" s="76" t="str">
        <f>VLOOKUP(Vertices[[#This Row],[Vertex]],Lookup!A:B,2,FALSE)</f>
        <v>Whoâ€™s Tweeting Our Hashtag?</v>
      </c>
      <c r="AD129" t="s">
        <v>5180</v>
      </c>
      <c r="AE129" t="str">
        <f>Vertices[[#This Row],[Tooltip]]</f>
        <v>http://ouseful.wordpress.com/2009/08/11/whos-tweeting-our-hashtag/</v>
      </c>
    </row>
    <row r="130" spans="1:31" ht="30" x14ac:dyDescent="0.25">
      <c r="A130" s="14" t="s">
        <v>294</v>
      </c>
      <c r="B130" s="51">
        <v>1</v>
      </c>
      <c r="C130" s="51"/>
      <c r="D130" s="51"/>
      <c r="E130" s="52">
        <v>0</v>
      </c>
      <c r="F130" s="52">
        <v>2.8410000000000002E-3</v>
      </c>
      <c r="G130" s="52">
        <v>8.1400000000000005E-4</v>
      </c>
      <c r="H130" s="52">
        <v>0.54066499999999995</v>
      </c>
      <c r="I130" s="52">
        <v>0</v>
      </c>
      <c r="J130" s="15"/>
      <c r="K130" s="15"/>
      <c r="L130" s="71">
        <v>1.5394068870873818</v>
      </c>
      <c r="M130" s="67"/>
      <c r="N130" s="15"/>
      <c r="O130" s="15"/>
      <c r="P130" s="68"/>
      <c r="Q130" s="68"/>
      <c r="R130" s="56" t="s">
        <v>76</v>
      </c>
      <c r="S130" s="16" t="s">
        <v>294</v>
      </c>
      <c r="T130" s="73"/>
      <c r="U130" s="74">
        <v>3850.69360351562</v>
      </c>
      <c r="V130" s="74">
        <v>2224.26318359375</v>
      </c>
      <c r="W130" s="72" t="s">
        <v>67</v>
      </c>
      <c r="X130" s="75"/>
      <c r="Y130" s="75"/>
      <c r="Z130" s="69">
        <v>130</v>
      </c>
      <c r="AA13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0" s="76" t="str">
        <f>VLOOKUP(Vertices[[#This Row],[Vertex]],Lookup!A:B,2,FALSE)</f>
        <v>Maintaining a Google Calendar from a Google Spreadsheet, Reprise</v>
      </c>
      <c r="AD130" t="s">
        <v>5180</v>
      </c>
      <c r="AE130" t="str">
        <f>Vertices[[#This Row],[Tooltip]]</f>
        <v>http://blog.ouseful.info/2010/03/07/maintaining-a-google-calendar-from-a-goole-spreadsheet-reprise/</v>
      </c>
    </row>
    <row r="131" spans="1:31" ht="30" x14ac:dyDescent="0.25">
      <c r="A131" s="14" t="s">
        <v>295</v>
      </c>
      <c r="B131" s="51">
        <v>2</v>
      </c>
      <c r="C131" s="51"/>
      <c r="D131" s="51"/>
      <c r="E131" s="52">
        <v>5.6666670000000003</v>
      </c>
      <c r="F131" s="52">
        <v>3.7880000000000001E-3</v>
      </c>
      <c r="G131" s="52">
        <v>3.8778E-2</v>
      </c>
      <c r="H131" s="52">
        <v>0.81698800000000005</v>
      </c>
      <c r="I131" s="52">
        <v>0</v>
      </c>
      <c r="J131" s="15"/>
      <c r="K131" s="15"/>
      <c r="L131" s="71">
        <v>1.7386535479105432</v>
      </c>
      <c r="M131" s="67"/>
      <c r="N131" s="15"/>
      <c r="O131" s="15"/>
      <c r="P131" s="68"/>
      <c r="Q131" s="68"/>
      <c r="R131" s="56" t="s">
        <v>76</v>
      </c>
      <c r="S131" s="16" t="s">
        <v>295</v>
      </c>
      <c r="T131" s="73"/>
      <c r="U131" s="74">
        <v>2685.78881835937</v>
      </c>
      <c r="V131" s="74">
        <v>4386.361328125</v>
      </c>
      <c r="W131" s="72" t="s">
        <v>67</v>
      </c>
      <c r="X131" s="75"/>
      <c r="Y131" s="75"/>
      <c r="Z131" s="69">
        <v>131</v>
      </c>
      <c r="AA13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1" s="76" t="str">
        <f>VLOOKUP(Vertices[[#This Row],[Vertex]],Lookup!A:B,2,FALSE)</f>
        <v>Give it a REST: iTitle/uTitle linking (oh and you can comment on Vimeo vids in uTitle)</v>
      </c>
      <c r="AD131" t="s">
        <v>5180</v>
      </c>
      <c r="AE131" t="str">
        <f>Vertices[[#This Row],[Tooltip]]</f>
        <v>http://mashe.hawksey.info/2010/08/give-it-a-rest-ititleutitle-linking/</v>
      </c>
    </row>
    <row r="132" spans="1:31" ht="30" x14ac:dyDescent="0.25">
      <c r="A132" s="14" t="s">
        <v>296</v>
      </c>
      <c r="B132" s="51">
        <v>3</v>
      </c>
      <c r="C132" s="51"/>
      <c r="D132" s="51"/>
      <c r="E132" s="52">
        <v>34.5</v>
      </c>
      <c r="F132" s="52">
        <v>4.065E-3</v>
      </c>
      <c r="G132" s="52">
        <v>6.3675999999999996E-2</v>
      </c>
      <c r="H132" s="52">
        <v>1.1804539999999999</v>
      </c>
      <c r="I132" s="52">
        <v>0</v>
      </c>
      <c r="J132" s="15"/>
      <c r="K132" s="15"/>
      <c r="L132" s="71">
        <v>2.0007359182624542</v>
      </c>
      <c r="M132" s="67"/>
      <c r="N132" s="15"/>
      <c r="O132" s="15"/>
      <c r="P132" s="68"/>
      <c r="Q132" s="68"/>
      <c r="R132" s="56" t="s">
        <v>76</v>
      </c>
      <c r="S132" s="16" t="s">
        <v>296</v>
      </c>
      <c r="T132" s="73"/>
      <c r="U132" s="74">
        <v>2671.08569335937</v>
      </c>
      <c r="V132" s="74">
        <v>5137.31005859375</v>
      </c>
      <c r="W132" s="72" t="s">
        <v>67</v>
      </c>
      <c r="X132" s="75"/>
      <c r="Y132" s="75"/>
      <c r="Z132" s="69">
        <v>132</v>
      </c>
      <c r="AA13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2" s="76" t="str">
        <f>VLOOKUP(Vertices[[#This Row],[Vertex]],Lookup!A:B,2,FALSE)</f>
        <v>Twitter Captioned Videos Gets Even Better</v>
      </c>
      <c r="AD132" t="s">
        <v>5180</v>
      </c>
      <c r="AE132" t="str">
        <f>Vertices[[#This Row],[Tooltip]]</f>
        <v>http://ukwebfocus.wordpress.com/2010/07/28/twitter-captioned-videos-gets-even-better/</v>
      </c>
    </row>
    <row r="133" spans="1:31" ht="30" x14ac:dyDescent="0.25">
      <c r="A133" s="14" t="s">
        <v>297</v>
      </c>
      <c r="B133" s="51">
        <v>2</v>
      </c>
      <c r="C133" s="51"/>
      <c r="D133" s="51"/>
      <c r="E133" s="52">
        <v>5.6666670000000003</v>
      </c>
      <c r="F133" s="52">
        <v>3.7880000000000001E-3</v>
      </c>
      <c r="G133" s="52">
        <v>3.8778E-2</v>
      </c>
      <c r="H133" s="52">
        <v>0.81698800000000005</v>
      </c>
      <c r="I133" s="52">
        <v>0</v>
      </c>
      <c r="J133" s="15"/>
      <c r="K133" s="15"/>
      <c r="L133" s="71">
        <v>1.7386535479105432</v>
      </c>
      <c r="M133" s="67"/>
      <c r="N133" s="15"/>
      <c r="O133" s="15"/>
      <c r="P133" s="68"/>
      <c r="Q133" s="68"/>
      <c r="R133" s="56" t="s">
        <v>76</v>
      </c>
      <c r="S133" s="16" t="s">
        <v>297</v>
      </c>
      <c r="T133" s="73"/>
      <c r="U133" s="74">
        <v>2358.689453125</v>
      </c>
      <c r="V133" s="74">
        <v>4500.23974609375</v>
      </c>
      <c r="W133" s="72" t="s">
        <v>67</v>
      </c>
      <c r="X133" s="75"/>
      <c r="Y133" s="75"/>
      <c r="Z133" s="69">
        <v>133</v>
      </c>
      <c r="AA13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3" s="76" t="str">
        <f>VLOOKUP(Vertices[[#This Row],[Vertex]],Lookup!A:B,2,FALSE)</f>
        <v>97%* of desktop web browsers can now enjoy iTitle Twitter Subtitling â€“ Vimeo edition</v>
      </c>
      <c r="AD133" t="s">
        <v>5180</v>
      </c>
      <c r="AE133" t="str">
        <f>Vertices[[#This Row],[Tooltip]]</f>
        <v>http://mashe.hawksey.info/2010/07/ititle-vimeo-edition-97-perc-coverage/</v>
      </c>
    </row>
    <row r="134" spans="1:31" ht="30" x14ac:dyDescent="0.25">
      <c r="A134" s="14" t="s">
        <v>298</v>
      </c>
      <c r="B134" s="51">
        <v>2</v>
      </c>
      <c r="C134" s="51"/>
      <c r="D134" s="51"/>
      <c r="E134" s="52">
        <v>1</v>
      </c>
      <c r="F134" s="52">
        <v>0.5</v>
      </c>
      <c r="G134" s="52">
        <v>0</v>
      </c>
      <c r="H134" s="52">
        <v>1.4594560000000001</v>
      </c>
      <c r="I134" s="52">
        <v>0</v>
      </c>
      <c r="J134" s="15"/>
      <c r="K134" s="15"/>
      <c r="L134" s="71">
        <v>2.2019143104447325</v>
      </c>
      <c r="M134" s="67"/>
      <c r="N134" s="15"/>
      <c r="O134" s="15"/>
      <c r="P134" s="68"/>
      <c r="Q134" s="68"/>
      <c r="R134" s="56" t="s">
        <v>76</v>
      </c>
      <c r="S134" s="16" t="s">
        <v>298</v>
      </c>
      <c r="T134" s="73"/>
      <c r="U134" s="74">
        <v>6502.4267578125</v>
      </c>
      <c r="V134" s="74">
        <v>6229.728515625</v>
      </c>
      <c r="W134" s="72" t="s">
        <v>67</v>
      </c>
      <c r="X134" s="75"/>
      <c r="Y134" s="75"/>
      <c r="Z134" s="69">
        <v>134</v>
      </c>
      <c r="AA13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4" s="76" t="str">
        <f>VLOOKUP(Vertices[[#This Row],[Vertex]],Lookup!A:B,2,FALSE)</f>
        <v>Using Google Spreadsheet to automatically monitor Twitter event hashtags and more</v>
      </c>
      <c r="AD134" t="s">
        <v>5180</v>
      </c>
      <c r="AE134" t="str">
        <f>Vertices[[#This Row],[Tooltip]]</f>
        <v>http://mashe.hawksey.info/2010/06/using-google-spreadsheet-to-automatically-monitor-twitter/</v>
      </c>
    </row>
    <row r="135" spans="1:31" ht="30" x14ac:dyDescent="0.25">
      <c r="A135" s="14" t="s">
        <v>299</v>
      </c>
      <c r="B135" s="51">
        <v>1</v>
      </c>
      <c r="C135" s="51"/>
      <c r="D135" s="51"/>
      <c r="E135" s="52">
        <v>0</v>
      </c>
      <c r="F135" s="52">
        <v>0.33333299999999999</v>
      </c>
      <c r="G135" s="52">
        <v>0</v>
      </c>
      <c r="H135" s="52">
        <v>0.77026899999999998</v>
      </c>
      <c r="I135" s="52">
        <v>0</v>
      </c>
      <c r="J135" s="15"/>
      <c r="K135" s="15"/>
      <c r="L135" s="71">
        <v>1.7049661431451153</v>
      </c>
      <c r="M135" s="67"/>
      <c r="N135" s="15"/>
      <c r="O135" s="15"/>
      <c r="P135" s="68"/>
      <c r="Q135" s="68"/>
      <c r="R135" s="56" t="s">
        <v>76</v>
      </c>
      <c r="S135" s="16" t="s">
        <v>299</v>
      </c>
      <c r="T135" s="73"/>
      <c r="U135" s="74">
        <v>7239.05810546875</v>
      </c>
      <c r="V135" s="74">
        <v>6826.86962890625</v>
      </c>
      <c r="W135" s="72" t="s">
        <v>67</v>
      </c>
      <c r="X135" s="75"/>
      <c r="Y135" s="75"/>
      <c r="Z135" s="69">
        <v>135</v>
      </c>
      <c r="AA13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5" s="76" t="str">
        <f>VLOOKUP(Vertices[[#This Row],[Vertex]],Lookup!A:B,2,FALSE)</f>
        <v>onFormSubmit â€“ Raising Web Scale Events in Google Spreadsheets</v>
      </c>
      <c r="AD135" t="s">
        <v>5180</v>
      </c>
      <c r="AE135" t="str">
        <f>Vertices[[#This Row],[Tooltip]]</f>
        <v>http://blog.ouseful.info/2010/06/09/onformsubmit-raising-web-scale-events-in-google-spreadsheets/</v>
      </c>
    </row>
    <row r="136" spans="1:31" ht="30" x14ac:dyDescent="0.25">
      <c r="A136" s="14" t="s">
        <v>300</v>
      </c>
      <c r="B136" s="51">
        <v>1</v>
      </c>
      <c r="C136" s="51"/>
      <c r="D136" s="51"/>
      <c r="E136" s="52">
        <v>0</v>
      </c>
      <c r="F136" s="52">
        <v>0.33333299999999999</v>
      </c>
      <c r="G136" s="52">
        <v>0</v>
      </c>
      <c r="H136" s="52">
        <v>0.77026899999999998</v>
      </c>
      <c r="I136" s="52">
        <v>0</v>
      </c>
      <c r="J136" s="15"/>
      <c r="K136" s="15"/>
      <c r="L136" s="71">
        <v>1.7049661431451153</v>
      </c>
      <c r="M136" s="67"/>
      <c r="N136" s="15"/>
      <c r="O136" s="15"/>
      <c r="P136" s="68"/>
      <c r="Q136" s="68"/>
      <c r="R136" s="56" t="s">
        <v>76</v>
      </c>
      <c r="S136" s="16" t="s">
        <v>300</v>
      </c>
      <c r="T136" s="73"/>
      <c r="U136" s="74">
        <v>6748.4208984375</v>
      </c>
      <c r="V136" s="74">
        <v>6432.78076171875</v>
      </c>
      <c r="W136" s="72" t="s">
        <v>67</v>
      </c>
      <c r="X136" s="75"/>
      <c r="Y136" s="75"/>
      <c r="Z136" s="69">
        <v>136</v>
      </c>
      <c r="AA13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6" s="76" t="str">
        <f>VLOOKUP(Vertices[[#This Row],[Vertex]],Lookup!A:B,2,FALSE)</f>
        <v>Personal Twitter Networks in Hashtag Communities</v>
      </c>
      <c r="AD136" t="s">
        <v>5180</v>
      </c>
      <c r="AE136" t="str">
        <f>Vertices[[#This Row],[Tooltip]]</f>
        <v>http://blog.ouseful.info/2009/09/09/personal-twitter-networks-in-hashtag-communities/</v>
      </c>
    </row>
    <row r="137" spans="1:31" ht="30" x14ac:dyDescent="0.25">
      <c r="A137" s="14" t="s">
        <v>301</v>
      </c>
      <c r="B137" s="51">
        <v>1</v>
      </c>
      <c r="C137" s="51"/>
      <c r="D137" s="51"/>
      <c r="E137" s="52">
        <v>0</v>
      </c>
      <c r="F137" s="52">
        <v>3.1649999999999998E-3</v>
      </c>
      <c r="G137" s="52">
        <v>2.2079999999999999E-3</v>
      </c>
      <c r="H137" s="52">
        <v>0.54664500000000005</v>
      </c>
      <c r="I137" s="52">
        <v>0</v>
      </c>
      <c r="J137" s="15"/>
      <c r="K137" s="15"/>
      <c r="L137" s="71">
        <v>1.5437188518232978</v>
      </c>
      <c r="M137" s="67"/>
      <c r="N137" s="15"/>
      <c r="O137" s="15"/>
      <c r="P137" s="68"/>
      <c r="Q137" s="68"/>
      <c r="R137" s="56" t="s">
        <v>76</v>
      </c>
      <c r="S137" s="16" t="s">
        <v>301</v>
      </c>
      <c r="T137" s="73"/>
      <c r="U137" s="74">
        <v>5024.896484375</v>
      </c>
      <c r="V137" s="74">
        <v>7530.09912109375</v>
      </c>
      <c r="W137" s="72" t="s">
        <v>67</v>
      </c>
      <c r="X137" s="75"/>
      <c r="Y137" s="75"/>
      <c r="Z137" s="69">
        <v>137</v>
      </c>
      <c r="AA13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7" s="76" t="str">
        <f>VLOOKUP(Vertices[[#This Row],[Vertex]],Lookup!A:B,2,FALSE)</f>
        <v>Convergence @youtube meets @twitter: In timeline commenting of YouTube videos using Twitter [uTitle]</v>
      </c>
      <c r="AD137" t="s">
        <v>5180</v>
      </c>
      <c r="AE137" t="str">
        <f>Vertices[[#This Row],[Tooltip]]</f>
        <v>http://mashe.hawksey.info/2010/06/convergence-youtube-meets-twitter-in-timeline-commenting-of-youtube-videos-using-twitter-utitle/</v>
      </c>
    </row>
    <row r="138" spans="1:31" ht="30" x14ac:dyDescent="0.25">
      <c r="A138" s="14" t="s">
        <v>302</v>
      </c>
      <c r="B138" s="51">
        <v>1</v>
      </c>
      <c r="C138" s="51"/>
      <c r="D138" s="51"/>
      <c r="E138" s="52">
        <v>0</v>
      </c>
      <c r="F138" s="52">
        <v>1</v>
      </c>
      <c r="G138" s="52">
        <v>0</v>
      </c>
      <c r="H138" s="52">
        <v>0.99999800000000005</v>
      </c>
      <c r="I138" s="52">
        <v>0</v>
      </c>
      <c r="J138" s="15"/>
      <c r="K138" s="15"/>
      <c r="L138" s="71">
        <v>1.8706155322449878</v>
      </c>
      <c r="M138" s="67"/>
      <c r="N138" s="15"/>
      <c r="O138" s="15"/>
      <c r="P138" s="68"/>
      <c r="Q138" s="68"/>
      <c r="R138" s="56" t="s">
        <v>76</v>
      </c>
      <c r="S138" s="16" t="s">
        <v>302</v>
      </c>
      <c r="T138" s="73"/>
      <c r="U138" s="74">
        <v>918.016357421875</v>
      </c>
      <c r="V138" s="74">
        <v>244.42955017089801</v>
      </c>
      <c r="W138" s="72" t="s">
        <v>67</v>
      </c>
      <c r="X138" s="75"/>
      <c r="Y138" s="75"/>
      <c r="Z138" s="69">
        <v>138</v>
      </c>
      <c r="AA13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8" s="76" t="str">
        <f>VLOOKUP(Vertices[[#This Row],[Vertex]],Lookup!A:B,2,FALSE)</f>
        <v>What Iâ€™ve starred this week: May 25, 2010</v>
      </c>
      <c r="AD138" t="s">
        <v>5180</v>
      </c>
      <c r="AE138" t="str">
        <f>Vertices[[#This Row],[Tooltip]]</f>
        <v>http://mashe.hawksey.info/2010/05/what-ive-starred-this-week-may-25-2010/</v>
      </c>
    </row>
    <row r="139" spans="1:31" ht="30" x14ac:dyDescent="0.25">
      <c r="A139" s="14" t="s">
        <v>303</v>
      </c>
      <c r="B139" s="51">
        <v>1</v>
      </c>
      <c r="C139" s="51"/>
      <c r="D139" s="51"/>
      <c r="E139" s="52">
        <v>0</v>
      </c>
      <c r="F139" s="52">
        <v>1</v>
      </c>
      <c r="G139" s="52">
        <v>0</v>
      </c>
      <c r="H139" s="52">
        <v>0.99999800000000005</v>
      </c>
      <c r="I139" s="52">
        <v>0</v>
      </c>
      <c r="J139" s="15"/>
      <c r="K139" s="15"/>
      <c r="L139" s="71">
        <v>1.8706155322449878</v>
      </c>
      <c r="M139" s="67"/>
      <c r="N139" s="15"/>
      <c r="O139" s="15"/>
      <c r="P139" s="68"/>
      <c r="Q139" s="68"/>
      <c r="R139" s="56" t="s">
        <v>76</v>
      </c>
      <c r="S139" s="16" t="s">
        <v>303</v>
      </c>
      <c r="T139" s="73"/>
      <c r="U139" s="74">
        <v>719.52508544921795</v>
      </c>
      <c r="V139" s="74">
        <v>581.66760253906205</v>
      </c>
      <c r="W139" s="72" t="s">
        <v>67</v>
      </c>
      <c r="X139" s="75"/>
      <c r="Y139" s="75"/>
      <c r="Z139" s="69">
        <v>139</v>
      </c>
      <c r="AA13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39" s="76" t="str">
        <f>VLOOKUP(Vertices[[#This Row],[Vertex]],Lookup!A:B,2,FALSE)</f>
        <v>Imaginings Around Emerging Infoskills for Digital Librarians</v>
      </c>
      <c r="AD139" t="s">
        <v>5180</v>
      </c>
      <c r="AE139" t="str">
        <f>Vertices[[#This Row],[Tooltip]]</f>
        <v>http://blog.ouseful.info/2010/05/20/imaginings-around-infoskills-for-digital-librarians/</v>
      </c>
    </row>
    <row r="140" spans="1:31" ht="30" x14ac:dyDescent="0.25">
      <c r="A140" s="14" t="s">
        <v>304</v>
      </c>
      <c r="B140" s="51">
        <v>2</v>
      </c>
      <c r="C140" s="51"/>
      <c r="D140" s="51"/>
      <c r="E140" s="52">
        <v>7</v>
      </c>
      <c r="F140" s="52">
        <v>0.05</v>
      </c>
      <c r="G140" s="52">
        <v>0</v>
      </c>
      <c r="H140" s="52">
        <v>1.1542680000000001</v>
      </c>
      <c r="I140" s="52">
        <v>0</v>
      </c>
      <c r="J140" s="15"/>
      <c r="K140" s="15"/>
      <c r="L140" s="71">
        <v>1.9818541275308998</v>
      </c>
      <c r="M140" s="67"/>
      <c r="N140" s="15"/>
      <c r="O140" s="15"/>
      <c r="P140" s="68"/>
      <c r="Q140" s="68"/>
      <c r="R140" s="56" t="s">
        <v>76</v>
      </c>
      <c r="S140" s="16" t="s">
        <v>304</v>
      </c>
      <c r="T140" s="73"/>
      <c r="U140" s="74">
        <v>5832.54931640625</v>
      </c>
      <c r="V140" s="74">
        <v>5169.705078125</v>
      </c>
      <c r="W140" s="72" t="s">
        <v>67</v>
      </c>
      <c r="X140" s="75"/>
      <c r="Y140" s="75"/>
      <c r="Z140" s="69">
        <v>140</v>
      </c>
      <c r="AA14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0" s="76" t="str">
        <f>VLOOKUP(Vertices[[#This Row],[Vertex]],Lookup!A:B,2,FALSE)</f>
        <v>What Iâ€™ve starred this week: April 27, 2010</v>
      </c>
      <c r="AD140" t="s">
        <v>5180</v>
      </c>
      <c r="AE140" t="str">
        <f>Vertices[[#This Row],[Tooltip]]</f>
        <v>http://mashe.hawksey.info/2010/04/what-ive-starred-this-week-april-27-2010/</v>
      </c>
    </row>
    <row r="141" spans="1:31" ht="30" x14ac:dyDescent="0.25">
      <c r="A141" s="14" t="s">
        <v>305</v>
      </c>
      <c r="B141" s="51">
        <v>2</v>
      </c>
      <c r="C141" s="51"/>
      <c r="D141" s="51"/>
      <c r="E141" s="52">
        <v>12</v>
      </c>
      <c r="F141" s="52">
        <v>6.6667000000000004E-2</v>
      </c>
      <c r="G141" s="52">
        <v>0</v>
      </c>
      <c r="H141" s="52">
        <v>1.0818570000000001</v>
      </c>
      <c r="I141" s="52">
        <v>0</v>
      </c>
      <c r="J141" s="15"/>
      <c r="K141" s="15"/>
      <c r="L141" s="71">
        <v>1.92964113781645</v>
      </c>
      <c r="M141" s="67"/>
      <c r="N141" s="15"/>
      <c r="O141" s="15"/>
      <c r="P141" s="68"/>
      <c r="Q141" s="68"/>
      <c r="R141" s="56" t="s">
        <v>76</v>
      </c>
      <c r="S141" s="16" t="s">
        <v>305</v>
      </c>
      <c r="T141" s="73"/>
      <c r="U141" s="74">
        <v>6347.779296875</v>
      </c>
      <c r="V141" s="74">
        <v>5608.8095703125</v>
      </c>
      <c r="W141" s="72" t="s">
        <v>67</v>
      </c>
      <c r="X141" s="75"/>
      <c r="Y141" s="75"/>
      <c r="Z141" s="69">
        <v>141</v>
      </c>
      <c r="AA14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1" s="76" t="str">
        <f>VLOOKUP(Vertices[[#This Row],[Vertex]],Lookup!A:B,2,FALSE)</f>
        <v>JISCMail&amp;#8217;s Facelist and Enhanced Support for RSS</v>
      </c>
      <c r="AD141" t="s">
        <v>5180</v>
      </c>
      <c r="AE141" t="str">
        <f>Vertices[[#This Row],[Tooltip]]</f>
        <v>http://ukwebfocus.wordpress.com/2010/04/21/jiscmail-facelift-and-enhanced-support-for-rss/</v>
      </c>
    </row>
    <row r="142" spans="1:31" ht="30" x14ac:dyDescent="0.25">
      <c r="A142" s="14" t="s">
        <v>306</v>
      </c>
      <c r="B142" s="51">
        <v>1</v>
      </c>
      <c r="C142" s="51"/>
      <c r="D142" s="51"/>
      <c r="E142" s="52">
        <v>0</v>
      </c>
      <c r="F142" s="52">
        <v>3.7037E-2</v>
      </c>
      <c r="G142" s="52">
        <v>0</v>
      </c>
      <c r="H142" s="52">
        <v>0.64056400000000002</v>
      </c>
      <c r="I142" s="52">
        <v>0</v>
      </c>
      <c r="J142" s="15"/>
      <c r="K142" s="15"/>
      <c r="L142" s="71">
        <v>1.6114404933003028</v>
      </c>
      <c r="M142" s="67"/>
      <c r="N142" s="15"/>
      <c r="O142" s="15"/>
      <c r="P142" s="68"/>
      <c r="Q142" s="68"/>
      <c r="R142" s="56" t="s">
        <v>76</v>
      </c>
      <c r="S142" s="16" t="s">
        <v>306</v>
      </c>
      <c r="T142" s="73"/>
      <c r="U142" s="74">
        <v>5304.6337890625</v>
      </c>
      <c r="V142" s="74">
        <v>4773.59912109375</v>
      </c>
      <c r="W142" s="72" t="s">
        <v>67</v>
      </c>
      <c r="X142" s="75"/>
      <c r="Y142" s="75"/>
      <c r="Z142" s="69">
        <v>142</v>
      </c>
      <c r="AA14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2" s="76" t="str">
        <f>VLOOKUP(Vertices[[#This Row],[Vertex]],Lookup!A:B,2,FALSE)</f>
        <v>Developments to Twapper Keeper</v>
      </c>
      <c r="AD142" t="s">
        <v>5180</v>
      </c>
      <c r="AE142" t="str">
        <f>Vertices[[#This Row],[Tooltip]]</f>
        <v>http://ukwebfocus.wordpress.com/2010/04/20/development-to-twapper-keeper/</v>
      </c>
    </row>
    <row r="143" spans="1:31" ht="30" x14ac:dyDescent="0.25">
      <c r="A143" s="14" t="s">
        <v>307</v>
      </c>
      <c r="B143" s="51">
        <v>2</v>
      </c>
      <c r="C143" s="51"/>
      <c r="D143" s="51"/>
      <c r="E143" s="52">
        <v>8</v>
      </c>
      <c r="F143" s="52">
        <v>9.0909000000000004E-2</v>
      </c>
      <c r="G143" s="52">
        <v>0</v>
      </c>
      <c r="H143" s="52">
        <v>1.1143620000000001</v>
      </c>
      <c r="I143" s="52">
        <v>0</v>
      </c>
      <c r="J143" s="15"/>
      <c r="K143" s="15"/>
      <c r="L143" s="71">
        <v>1.9530793340942005</v>
      </c>
      <c r="M143" s="67"/>
      <c r="N143" s="15"/>
      <c r="O143" s="15"/>
      <c r="P143" s="68"/>
      <c r="Q143" s="68"/>
      <c r="R143" s="56" t="s">
        <v>76</v>
      </c>
      <c r="S143" s="16" t="s">
        <v>307</v>
      </c>
      <c r="T143" s="73"/>
      <c r="U143" s="74">
        <v>7018.880859375</v>
      </c>
      <c r="V143" s="74">
        <v>7320.7802734375</v>
      </c>
      <c r="W143" s="72" t="s">
        <v>67</v>
      </c>
      <c r="X143" s="75"/>
      <c r="Y143" s="75"/>
      <c r="Z143" s="69">
        <v>143</v>
      </c>
      <c r="AA14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3" s="76" t="str">
        <f>VLOOKUP(Vertices[[#This Row],[Vertex]],Lookup!A:B,2,FALSE)</f>
        <v>Twitter subtitles on Vimeo using HTML5</v>
      </c>
      <c r="AD143" t="s">
        <v>5180</v>
      </c>
      <c r="AE143" t="str">
        <f>Vertices[[#This Row],[Tooltip]]</f>
        <v>http://mashe.hawksey.info/2010/04/twitter-subtitles-on-vimeo-using-html5/</v>
      </c>
    </row>
    <row r="144" spans="1:31" ht="30" x14ac:dyDescent="0.25">
      <c r="A144" s="14" t="s">
        <v>308</v>
      </c>
      <c r="B144" s="51">
        <v>2</v>
      </c>
      <c r="C144" s="51"/>
      <c r="D144" s="51"/>
      <c r="E144" s="52">
        <v>5</v>
      </c>
      <c r="F144" s="52">
        <v>7.1429000000000006E-2</v>
      </c>
      <c r="G144" s="52">
        <v>0</v>
      </c>
      <c r="H144" s="52">
        <v>1.1758949999999999</v>
      </c>
      <c r="I144" s="52">
        <v>0</v>
      </c>
      <c r="J144" s="15"/>
      <c r="K144" s="15"/>
      <c r="L144" s="71">
        <v>1.997448585949571</v>
      </c>
      <c r="M144" s="67"/>
      <c r="N144" s="15"/>
      <c r="O144" s="15"/>
      <c r="P144" s="68"/>
      <c r="Q144" s="68"/>
      <c r="R144" s="56" t="s">
        <v>76</v>
      </c>
      <c r="S144" s="16" t="s">
        <v>308</v>
      </c>
      <c r="T144" s="73"/>
      <c r="U144" s="74">
        <v>6766.45703125</v>
      </c>
      <c r="V144" s="74">
        <v>6750.89111328125</v>
      </c>
      <c r="W144" s="72" t="s">
        <v>67</v>
      </c>
      <c r="X144" s="75"/>
      <c r="Y144" s="75"/>
      <c r="Z144" s="69">
        <v>144</v>
      </c>
      <c r="AA14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4" s="76" t="str">
        <f>VLOOKUP(Vertices[[#This Row],[Vertex]],Lookup!A:B,2,FALSE)</f>
        <v>Twitter Powered Subtitles for BBC iPlayer Content c/o the MASHe Blog</v>
      </c>
      <c r="AD144" t="s">
        <v>5180</v>
      </c>
      <c r="AE144" t="str">
        <f>Vertices[[#This Row],[Tooltip]]</f>
        <v>http://ouseful.wordpress.com/2010/02/17/twitter-powered-subtitles-for-bbc-iplayer-content-co-the-mashe-blog/</v>
      </c>
    </row>
    <row r="145" spans="1:31" ht="30" x14ac:dyDescent="0.25">
      <c r="A145" s="14" t="s">
        <v>309</v>
      </c>
      <c r="B145" s="51">
        <v>3</v>
      </c>
      <c r="C145" s="51"/>
      <c r="D145" s="51"/>
      <c r="E145" s="52">
        <v>11</v>
      </c>
      <c r="F145" s="52">
        <v>0.1</v>
      </c>
      <c r="G145" s="52">
        <v>0</v>
      </c>
      <c r="H145" s="52">
        <v>1.6397870000000001</v>
      </c>
      <c r="I145" s="52">
        <v>0</v>
      </c>
      <c r="J145" s="15"/>
      <c r="K145" s="15"/>
      <c r="L145" s="71">
        <v>2.3319445634200604</v>
      </c>
      <c r="M145" s="67"/>
      <c r="N145" s="15"/>
      <c r="O145" s="15"/>
      <c r="P145" s="68"/>
      <c r="Q145" s="68"/>
      <c r="R145" s="56" t="s">
        <v>76</v>
      </c>
      <c r="S145" s="16" t="s">
        <v>309</v>
      </c>
      <c r="T145" s="73"/>
      <c r="U145" s="74">
        <v>7302.634765625</v>
      </c>
      <c r="V145" s="74">
        <v>7913.59765625</v>
      </c>
      <c r="W145" s="72" t="s">
        <v>67</v>
      </c>
      <c r="X145" s="75"/>
      <c r="Y145" s="75"/>
      <c r="Z145" s="69">
        <v>145</v>
      </c>
      <c r="AA14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5" s="76" t="str">
        <f>VLOOKUP(Vertices[[#This Row],[Vertex]],Lookup!A:B,2,FALSE)</f>
        <v>Issues In Crowd-sourced Twitter Captioning of Videos</v>
      </c>
      <c r="AD145" t="s">
        <v>5180</v>
      </c>
      <c r="AE145" t="str">
        <f>Vertices[[#This Row],[Tooltip]]</f>
        <v>http://ukwebfocus.wordpress.com/2010/03/23/issues-in-crowd-sourced-twitter-captioning-of-videos/</v>
      </c>
    </row>
    <row r="146" spans="1:31" ht="30" x14ac:dyDescent="0.25">
      <c r="A146" s="14" t="s">
        <v>310</v>
      </c>
      <c r="B146" s="51">
        <v>2</v>
      </c>
      <c r="C146" s="51"/>
      <c r="D146" s="51"/>
      <c r="E146" s="52">
        <v>52</v>
      </c>
      <c r="F146" s="52">
        <v>3.8170000000000001E-3</v>
      </c>
      <c r="G146" s="52">
        <v>1.8851E-2</v>
      </c>
      <c r="H146" s="52">
        <v>1.0206980000000001</v>
      </c>
      <c r="I146" s="52">
        <v>0</v>
      </c>
      <c r="J146" s="15"/>
      <c r="K146" s="15"/>
      <c r="L146" s="71">
        <v>1.8855415640231583</v>
      </c>
      <c r="M146" s="67"/>
      <c r="N146" s="15"/>
      <c r="O146" s="15"/>
      <c r="P146" s="68"/>
      <c r="Q146" s="68"/>
      <c r="R146" s="56" t="s">
        <v>76</v>
      </c>
      <c r="S146" s="16" t="s">
        <v>310</v>
      </c>
      <c r="T146" s="73"/>
      <c r="U146" s="74">
        <v>4616.1171875</v>
      </c>
      <c r="V146" s="74">
        <v>5577.240234375</v>
      </c>
      <c r="W146" s="72" t="s">
        <v>67</v>
      </c>
      <c r="X146" s="75"/>
      <c r="Y146" s="75"/>
      <c r="Z146" s="69">
        <v>146</v>
      </c>
      <c r="AA14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6" s="76" t="str">
        <f>VLOOKUP(Vertices[[#This Row],[Vertex]],Lookup!A:B,2,FALSE)</f>
        <v>Searching the backchannel with Twitter subtitles</v>
      </c>
      <c r="AD146" t="s">
        <v>5180</v>
      </c>
      <c r="AE146" t="str">
        <f>Vertices[[#This Row],[Tooltip]]</f>
        <v>http://mashe.hawksey.info/2010/04/searching-the-backchannel-with-twitter-subtitles/</v>
      </c>
    </row>
    <row r="147" spans="1:31" ht="30" x14ac:dyDescent="0.25">
      <c r="A147" s="14" t="s">
        <v>311</v>
      </c>
      <c r="B147" s="51">
        <v>1</v>
      </c>
      <c r="C147" s="51"/>
      <c r="D147" s="51"/>
      <c r="E147" s="52">
        <v>0</v>
      </c>
      <c r="F147" s="52">
        <v>3.1849999999999999E-3</v>
      </c>
      <c r="G147" s="52">
        <v>5.2630000000000003E-3</v>
      </c>
      <c r="H147" s="52">
        <v>0.58379599999999998</v>
      </c>
      <c r="I147" s="52">
        <v>0</v>
      </c>
      <c r="J147" s="15"/>
      <c r="K147" s="15"/>
      <c r="L147" s="71">
        <v>1.5705071130112598</v>
      </c>
      <c r="M147" s="67"/>
      <c r="N147" s="15"/>
      <c r="O147" s="15"/>
      <c r="P147" s="68"/>
      <c r="Q147" s="68"/>
      <c r="R147" s="56" t="s">
        <v>76</v>
      </c>
      <c r="S147" s="16" t="s">
        <v>311</v>
      </c>
      <c r="T147" s="73"/>
      <c r="U147" s="74">
        <v>5322.9326171875</v>
      </c>
      <c r="V147" s="74">
        <v>5161.95166015625</v>
      </c>
      <c r="W147" s="72" t="s">
        <v>67</v>
      </c>
      <c r="X147" s="75"/>
      <c r="Y147" s="75"/>
      <c r="Z147" s="69">
        <v>147</v>
      </c>
      <c r="AA14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7" s="76" t="e">
        <f>VLOOKUP(Vertices[[#This Row],[Vertex]],Lookup!A:B,2,FALSE)</f>
        <v>#N/A</v>
      </c>
      <c r="AD147" t="s">
        <v>5180</v>
      </c>
      <c r="AE147" t="str">
        <f>Vertices[[#This Row],[Tooltip]]</f>
        <v>http://blog.ouseful.info/?s=twitter+subtitle</v>
      </c>
    </row>
    <row r="148" spans="1:31" ht="30" x14ac:dyDescent="0.25">
      <c r="A148" s="14" t="s">
        <v>312</v>
      </c>
      <c r="B148" s="51">
        <v>1</v>
      </c>
      <c r="C148" s="51"/>
      <c r="D148" s="51"/>
      <c r="E148" s="52">
        <v>0</v>
      </c>
      <c r="F148" s="52">
        <v>1</v>
      </c>
      <c r="G148" s="52">
        <v>0</v>
      </c>
      <c r="H148" s="52">
        <v>0.99999800000000005</v>
      </c>
      <c r="I148" s="52">
        <v>0</v>
      </c>
      <c r="J148" s="15"/>
      <c r="K148" s="15"/>
      <c r="L148" s="71">
        <v>1.8706155322449878</v>
      </c>
      <c r="M148" s="67"/>
      <c r="N148" s="15"/>
      <c r="O148" s="15"/>
      <c r="P148" s="68"/>
      <c r="Q148" s="68"/>
      <c r="R148" s="56" t="s">
        <v>76</v>
      </c>
      <c r="S148" s="16" t="s">
        <v>312</v>
      </c>
      <c r="T148" s="73"/>
      <c r="U148" s="74">
        <v>620.28326416015602</v>
      </c>
      <c r="V148" s="74">
        <v>244.42955017089801</v>
      </c>
      <c r="W148" s="72" t="s">
        <v>67</v>
      </c>
      <c r="X148" s="75"/>
      <c r="Y148" s="75"/>
      <c r="Z148" s="69">
        <v>148</v>
      </c>
      <c r="AA14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8" s="76" t="str">
        <f>VLOOKUP(Vertices[[#This Row],[Vertex]],Lookup!A:B,2,FALSE)</f>
        <v>JISC10 Conference Keynotes with Twitter Subtitles</v>
      </c>
      <c r="AD148" t="s">
        <v>5180</v>
      </c>
      <c r="AE148" t="str">
        <f>Vertices[[#This Row],[Tooltip]]</f>
        <v>http://mashe.hawksey.info/2010/04/jisc10-conference-keynotes-with-twitter-subtitles/</v>
      </c>
    </row>
    <row r="149" spans="1:31" ht="30" x14ac:dyDescent="0.25">
      <c r="A149" s="14" t="s">
        <v>313</v>
      </c>
      <c r="B149" s="51">
        <v>1</v>
      </c>
      <c r="C149" s="51"/>
      <c r="D149" s="51"/>
      <c r="E149" s="52">
        <v>0</v>
      </c>
      <c r="F149" s="52">
        <v>1</v>
      </c>
      <c r="G149" s="52">
        <v>0</v>
      </c>
      <c r="H149" s="52">
        <v>0.99999800000000005</v>
      </c>
      <c r="I149" s="52">
        <v>0</v>
      </c>
      <c r="J149" s="15"/>
      <c r="K149" s="15"/>
      <c r="L149" s="71">
        <v>1.8706155322449878</v>
      </c>
      <c r="M149" s="67"/>
      <c r="N149" s="15"/>
      <c r="O149" s="15"/>
      <c r="P149" s="68"/>
      <c r="Q149" s="68"/>
      <c r="R149" s="56" t="s">
        <v>76</v>
      </c>
      <c r="S149" s="16" t="s">
        <v>313</v>
      </c>
      <c r="T149" s="73"/>
      <c r="U149" s="74">
        <v>421.79196166992102</v>
      </c>
      <c r="V149" s="74">
        <v>581.63415527343705</v>
      </c>
      <c r="W149" s="72" t="s">
        <v>67</v>
      </c>
      <c r="X149" s="75"/>
      <c r="Y149" s="75"/>
      <c r="Z149" s="69">
        <v>149</v>
      </c>
      <c r="AA14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49" s="76" t="str">
        <f>VLOOKUP(Vertices[[#This Row],[Vertex]],Lookup!A:B,2,FALSE)</f>
        <v>Privatisation and Centralisation Themes at JISC 10 Conference</v>
      </c>
      <c r="AD149" t="s">
        <v>5180</v>
      </c>
      <c r="AE149" t="str">
        <f>Vertices[[#This Row],[Tooltip]]</f>
        <v>http://ukwebfocus.wordpress.com/2010/04/15/privatisation-and-centralisation-themes-at-jisc-10-conference/</v>
      </c>
    </row>
    <row r="150" spans="1:31" ht="30" x14ac:dyDescent="0.25">
      <c r="A150" s="14" t="s">
        <v>314</v>
      </c>
      <c r="B150" s="51">
        <v>1</v>
      </c>
      <c r="C150" s="51"/>
      <c r="D150" s="51"/>
      <c r="E150" s="52">
        <v>0</v>
      </c>
      <c r="F150" s="52">
        <v>1</v>
      </c>
      <c r="G150" s="52">
        <v>0</v>
      </c>
      <c r="H150" s="52">
        <v>0.99999800000000005</v>
      </c>
      <c r="I150" s="52">
        <v>0</v>
      </c>
      <c r="J150" s="15"/>
      <c r="K150" s="15"/>
      <c r="L150" s="71">
        <v>1.8706155322449878</v>
      </c>
      <c r="M150" s="67"/>
      <c r="N150" s="15"/>
      <c r="O150" s="15"/>
      <c r="P150" s="68"/>
      <c r="Q150" s="68"/>
      <c r="R150" s="56" t="s">
        <v>76</v>
      </c>
      <c r="S150" s="16" t="s">
        <v>314</v>
      </c>
      <c r="T150" s="73"/>
      <c r="U150" s="74">
        <v>322.54742431640602</v>
      </c>
      <c r="V150" s="74">
        <v>244.42955017089801</v>
      </c>
      <c r="W150" s="72" t="s">
        <v>67</v>
      </c>
      <c r="X150" s="75"/>
      <c r="Y150" s="75"/>
      <c r="Z150" s="69">
        <v>150</v>
      </c>
      <c r="AA15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0" s="76" t="str">
        <f>VLOOKUP(Vertices[[#This Row],[Vertex]],Lookup!A:B,2,FALSE)</f>
        <v>Convert time stamped data to timed-text (XML) subtitle format using Google Spreadsheet Script</v>
      </c>
      <c r="AD150" t="s">
        <v>5180</v>
      </c>
      <c r="AE150" t="str">
        <f>Vertices[[#This Row],[Tooltip]]</f>
        <v>http://mashe.hawksey.info/2010/04/convert-time-stamped-data-to-timed-text-xml-subtitle-format-using-google-spreadsheet-script/</v>
      </c>
    </row>
    <row r="151" spans="1:31" ht="30" x14ac:dyDescent="0.25">
      <c r="A151" s="14" t="s">
        <v>315</v>
      </c>
      <c r="B151" s="51">
        <v>1</v>
      </c>
      <c r="C151" s="51"/>
      <c r="D151" s="51"/>
      <c r="E151" s="52">
        <v>0</v>
      </c>
      <c r="F151" s="52">
        <v>1</v>
      </c>
      <c r="G151" s="52">
        <v>0</v>
      </c>
      <c r="H151" s="52">
        <v>0.99999800000000005</v>
      </c>
      <c r="I151" s="52">
        <v>0</v>
      </c>
      <c r="J151" s="15"/>
      <c r="K151" s="15"/>
      <c r="L151" s="71">
        <v>1.8706155322449878</v>
      </c>
      <c r="M151" s="67"/>
      <c r="N151" s="15"/>
      <c r="O151" s="15"/>
      <c r="P151" s="68"/>
      <c r="Q151" s="68"/>
      <c r="R151" s="56" t="s">
        <v>76</v>
      </c>
      <c r="S151" s="16" t="s">
        <v>315</v>
      </c>
      <c r="T151" s="73"/>
      <c r="U151" s="74">
        <v>135.55815124511699</v>
      </c>
      <c r="V151" s="74">
        <v>581.66009521484295</v>
      </c>
      <c r="W151" s="72" t="s">
        <v>67</v>
      </c>
      <c r="X151" s="75"/>
      <c r="Y151" s="75"/>
      <c r="Z151" s="69">
        <v>151</v>
      </c>
      <c r="AA15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1" s="76" t="e">
        <f>VLOOKUP(Vertices[[#This Row],[Vertex]],Lookup!A:B,2,FALSE)</f>
        <v>#N/A</v>
      </c>
      <c r="AD151" t="s">
        <v>5180</v>
      </c>
      <c r="AE151" t="str">
        <f>Vertices[[#This Row],[Tooltip]]</f>
        <v>http://blog.ouseful.info/tag/f1data/</v>
      </c>
    </row>
    <row r="152" spans="1:31" ht="30" x14ac:dyDescent="0.25">
      <c r="A152" s="14" t="s">
        <v>316</v>
      </c>
      <c r="B152" s="51">
        <v>1</v>
      </c>
      <c r="C152" s="51"/>
      <c r="D152" s="51"/>
      <c r="E152" s="52">
        <v>0</v>
      </c>
      <c r="F152" s="52">
        <v>0.111111</v>
      </c>
      <c r="G152" s="52">
        <v>0</v>
      </c>
      <c r="H152" s="52">
        <v>0.67166899999999996</v>
      </c>
      <c r="I152" s="52">
        <v>0</v>
      </c>
      <c r="J152" s="15"/>
      <c r="K152" s="15"/>
      <c r="L152" s="71">
        <v>1.6338691995060997</v>
      </c>
      <c r="M152" s="67"/>
      <c r="N152" s="15"/>
      <c r="O152" s="15"/>
      <c r="P152" s="68"/>
      <c r="Q152" s="68"/>
      <c r="R152" s="56" t="s">
        <v>76</v>
      </c>
      <c r="S152" s="16" t="s">
        <v>316</v>
      </c>
      <c r="T152" s="73"/>
      <c r="U152" s="74">
        <v>9612.072265625</v>
      </c>
      <c r="V152" s="74">
        <v>5959.4384765625</v>
      </c>
      <c r="W152" s="72" t="s">
        <v>67</v>
      </c>
      <c r="X152" s="75"/>
      <c r="Y152" s="75"/>
      <c r="Z152" s="69">
        <v>152</v>
      </c>
      <c r="AA15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2" s="76" t="str">
        <f>VLOOKUP(Vertices[[#This Row],[Vertex]],Lookup!A:B,2,FALSE)</f>
        <v>Using Google Apps Script for a event booking system (Spreadsheet to Calendar &amp; Site | Form to Spreadsheet, Email and possible Contacts)</v>
      </c>
      <c r="AD152" t="s">
        <v>5180</v>
      </c>
      <c r="AE152" t="str">
        <f>Vertices[[#This Row],[Tooltip]]</f>
        <v>http://mashe.hawksey.info/2010/03/using-google-apps-script-for-a-event-booking-system/</v>
      </c>
    </row>
    <row r="153" spans="1:31" ht="30" x14ac:dyDescent="0.25">
      <c r="A153" s="14" t="s">
        <v>317</v>
      </c>
      <c r="B153" s="51">
        <v>2</v>
      </c>
      <c r="C153" s="51"/>
      <c r="D153" s="51"/>
      <c r="E153" s="52">
        <v>3</v>
      </c>
      <c r="F153" s="52">
        <v>0.16666700000000001</v>
      </c>
      <c r="G153" s="52">
        <v>0</v>
      </c>
      <c r="H153" s="52">
        <v>1.227457</v>
      </c>
      <c r="I153" s="52">
        <v>0</v>
      </c>
      <c r="J153" s="15"/>
      <c r="K153" s="15"/>
      <c r="L153" s="71">
        <v>2.0346281052996211</v>
      </c>
      <c r="M153" s="67"/>
      <c r="N153" s="15"/>
      <c r="O153" s="15"/>
      <c r="P153" s="68"/>
      <c r="Q153" s="68"/>
      <c r="R153" s="56" t="s">
        <v>76</v>
      </c>
      <c r="S153" s="16" t="s">
        <v>317</v>
      </c>
      <c r="T153" s="73"/>
      <c r="U153" s="74">
        <v>8927.34765625</v>
      </c>
      <c r="V153" s="74">
        <v>5988.1015625</v>
      </c>
      <c r="W153" s="72" t="s">
        <v>67</v>
      </c>
      <c r="X153" s="75"/>
      <c r="Y153" s="75"/>
      <c r="Z153" s="69">
        <v>153</v>
      </c>
      <c r="AA15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3" s="76" t="str">
        <f>VLOOKUP(Vertices[[#This Row],[Vertex]],Lookup!A:B,2,FALSE)</f>
        <v>Maintaining a Google Calendar from a Google Spreadsheet, Reprise</v>
      </c>
      <c r="AD153" t="s">
        <v>5180</v>
      </c>
      <c r="AE153" t="str">
        <f>Vertices[[#This Row],[Tooltip]]</f>
        <v>http://ouseful.wordpress.com/2010/03/07/maintaining-a-google-calendar-from-a-goole-spreadsheet-reprise/</v>
      </c>
    </row>
    <row r="154" spans="1:31" ht="30" x14ac:dyDescent="0.25">
      <c r="A154" s="14" t="s">
        <v>318</v>
      </c>
      <c r="B154" s="51">
        <v>1</v>
      </c>
      <c r="C154" s="51"/>
      <c r="D154" s="51"/>
      <c r="E154" s="52">
        <v>0</v>
      </c>
      <c r="F154" s="52">
        <v>5.2631999999999998E-2</v>
      </c>
      <c r="G154" s="52">
        <v>0</v>
      </c>
      <c r="H154" s="52">
        <v>0.59129299999999996</v>
      </c>
      <c r="I154" s="52">
        <v>0</v>
      </c>
      <c r="J154" s="15"/>
      <c r="K154" s="15"/>
      <c r="L154" s="71">
        <v>1.5759129323465713</v>
      </c>
      <c r="M154" s="67"/>
      <c r="N154" s="15"/>
      <c r="O154" s="15"/>
      <c r="P154" s="68"/>
      <c r="Q154" s="68"/>
      <c r="R154" s="56" t="s">
        <v>76</v>
      </c>
      <c r="S154" s="16" t="s">
        <v>318</v>
      </c>
      <c r="T154" s="73"/>
      <c r="U154" s="74">
        <v>7417.2724609375</v>
      </c>
      <c r="V154" s="74">
        <v>6558.00732421875</v>
      </c>
      <c r="W154" s="72" t="s">
        <v>67</v>
      </c>
      <c r="X154" s="75"/>
      <c r="Y154" s="75"/>
      <c r="Z154" s="69">
        <v>154</v>
      </c>
      <c r="AA15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4" s="76" t="str">
        <f>VLOOKUP(Vertices[[#This Row],[Vertex]],Lookup!A:B,2,FALSE)</f>
        <v>RSC-MP3: HE Update Feb 2010</v>
      </c>
      <c r="AD154" t="s">
        <v>5180</v>
      </c>
      <c r="AE154" t="str">
        <f>Vertices[[#This Row],[Tooltip]]</f>
        <v>http://mashe.hawksey.info/2010/03/rsc-mp3-he-update-feb-2010/</v>
      </c>
    </row>
    <row r="155" spans="1:31" ht="30" x14ac:dyDescent="0.25">
      <c r="A155" s="14" t="s">
        <v>319</v>
      </c>
      <c r="B155" s="51">
        <v>5</v>
      </c>
      <c r="C155" s="51"/>
      <c r="D155" s="51"/>
      <c r="E155" s="52">
        <v>24</v>
      </c>
      <c r="F155" s="52">
        <v>8.3333000000000004E-2</v>
      </c>
      <c r="G155" s="52">
        <v>0</v>
      </c>
      <c r="H155" s="52">
        <v>2.5958429999999999</v>
      </c>
      <c r="I155" s="52">
        <v>0</v>
      </c>
      <c r="J155" s="15"/>
      <c r="K155" s="15"/>
      <c r="L155" s="71">
        <v>3.0213224492998032</v>
      </c>
      <c r="M155" s="67"/>
      <c r="N155" s="15"/>
      <c r="O155" s="15"/>
      <c r="P155" s="68"/>
      <c r="Q155" s="68"/>
      <c r="R155" s="56" t="s">
        <v>76</v>
      </c>
      <c r="S155" s="16" t="s">
        <v>319</v>
      </c>
      <c r="T155" s="73"/>
      <c r="U155" s="74">
        <v>6860.22900390625</v>
      </c>
      <c r="V155" s="74">
        <v>6115.18359375</v>
      </c>
      <c r="W155" s="72" t="s">
        <v>67</v>
      </c>
      <c r="X155" s="75"/>
      <c r="Y155" s="75"/>
      <c r="Z155" s="69">
        <v>155</v>
      </c>
      <c r="AA15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5" s="76" t="e">
        <f>VLOOKUP(Vertices[[#This Row],[Vertex]],Lookup!A:B,2,FALSE)</f>
        <v>#N/A</v>
      </c>
      <c r="AD155" t="s">
        <v>5180</v>
      </c>
      <c r="AE155" t="str">
        <f>Vertices[[#This Row],[Tooltip]]</f>
        <v>http://ouseful.wordpress.com/</v>
      </c>
    </row>
    <row r="156" spans="1:31" ht="30" x14ac:dyDescent="0.25">
      <c r="A156" s="14" t="s">
        <v>320</v>
      </c>
      <c r="B156" s="51">
        <v>1</v>
      </c>
      <c r="C156" s="51"/>
      <c r="D156" s="51"/>
      <c r="E156" s="52">
        <v>0</v>
      </c>
      <c r="F156" s="52">
        <v>5.2631999999999998E-2</v>
      </c>
      <c r="G156" s="52">
        <v>0</v>
      </c>
      <c r="H156" s="52">
        <v>0.64975499999999997</v>
      </c>
      <c r="I156" s="52">
        <v>0</v>
      </c>
      <c r="J156" s="15"/>
      <c r="K156" s="15"/>
      <c r="L156" s="71">
        <v>1.6180677956226779</v>
      </c>
      <c r="M156" s="67"/>
      <c r="N156" s="15"/>
      <c r="O156" s="15"/>
      <c r="P156" s="68"/>
      <c r="Q156" s="68"/>
      <c r="R156" s="56" t="s">
        <v>76</v>
      </c>
      <c r="S156" s="16" t="s">
        <v>320</v>
      </c>
      <c r="T156" s="73"/>
      <c r="U156" s="74">
        <v>6543.23388671875</v>
      </c>
      <c r="V156" s="74">
        <v>6187.220703125</v>
      </c>
      <c r="W156" s="72" t="s">
        <v>67</v>
      </c>
      <c r="X156" s="75"/>
      <c r="Y156" s="75"/>
      <c r="Z156" s="69">
        <v>156</v>
      </c>
      <c r="AA15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6" s="76" t="str">
        <f>VLOOKUP(Vertices[[#This Row],[Vertex]],Lookup!A:B,2,FALSE)</f>
        <v>JISC RSC â€˜mashedâ€™ the BBC iPlayer</v>
      </c>
      <c r="AD156" t="s">
        <v>5180</v>
      </c>
      <c r="AE156" t="str">
        <f>Vertices[[#This Row],[Tooltip]]</f>
        <v>http://mashe.hawksey.info/2010/03/jisc-rsc-mashed-the-bbc-iplayer/</v>
      </c>
    </row>
    <row r="157" spans="1:31" ht="30" x14ac:dyDescent="0.25">
      <c r="A157" s="14" t="s">
        <v>321</v>
      </c>
      <c r="B157" s="51">
        <v>2</v>
      </c>
      <c r="C157" s="51"/>
      <c r="D157" s="51"/>
      <c r="E157" s="52">
        <v>5</v>
      </c>
      <c r="F157" s="52">
        <v>7.6923000000000005E-2</v>
      </c>
      <c r="G157" s="52">
        <v>0</v>
      </c>
      <c r="H157" s="52">
        <v>1.16181</v>
      </c>
      <c r="I157" s="52">
        <v>0</v>
      </c>
      <c r="J157" s="15"/>
      <c r="K157" s="15"/>
      <c r="L157" s="71">
        <v>1.9872923947613812</v>
      </c>
      <c r="M157" s="67"/>
      <c r="N157" s="15"/>
      <c r="O157" s="15"/>
      <c r="P157" s="68"/>
      <c r="Q157" s="68"/>
      <c r="R157" s="56" t="s">
        <v>76</v>
      </c>
      <c r="S157" s="16" t="s">
        <v>321</v>
      </c>
      <c r="T157" s="73"/>
      <c r="U157" s="74">
        <v>6941.0849609375</v>
      </c>
      <c r="V157" s="74">
        <v>8488.791015625</v>
      </c>
      <c r="W157" s="72" t="s">
        <v>67</v>
      </c>
      <c r="X157" s="75"/>
      <c r="Y157" s="75"/>
      <c r="Z157" s="69">
        <v>157</v>
      </c>
      <c r="AA15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7" s="76" t="str">
        <f>VLOOKUP(Vertices[[#This Row],[Vertex]],Lookup!A:B,2,FALSE)</f>
        <v>Gordon Brownâ€™s Building Britainâ€™s Digital Future announcement with twitter subtitles</v>
      </c>
      <c r="AD157" t="s">
        <v>5180</v>
      </c>
      <c r="AE157" t="str">
        <f>Vertices[[#This Row],[Tooltip]]</f>
        <v>http://mashe.hawksey.info/2010/03/gordon-browns-building-britains-digital-future-announcement-with-twitter-subtitles/</v>
      </c>
    </row>
    <row r="158" spans="1:31" ht="30" x14ac:dyDescent="0.25">
      <c r="A158" s="14" t="s">
        <v>322</v>
      </c>
      <c r="B158" s="51">
        <v>1</v>
      </c>
      <c r="C158" s="51"/>
      <c r="D158" s="51"/>
      <c r="E158" s="52">
        <v>0</v>
      </c>
      <c r="F158" s="52">
        <v>5.5556000000000001E-2</v>
      </c>
      <c r="G158" s="52">
        <v>0</v>
      </c>
      <c r="H158" s="52">
        <v>0.64376900000000004</v>
      </c>
      <c r="I158" s="52">
        <v>0</v>
      </c>
      <c r="J158" s="15"/>
      <c r="K158" s="15"/>
      <c r="L158" s="71">
        <v>1.6137515045007393</v>
      </c>
      <c r="M158" s="67"/>
      <c r="N158" s="15"/>
      <c r="O158" s="15"/>
      <c r="P158" s="68"/>
      <c r="Q158" s="68"/>
      <c r="R158" s="56" t="s">
        <v>76</v>
      </c>
      <c r="S158" s="16" t="s">
        <v>322</v>
      </c>
      <c r="T158" s="73"/>
      <c r="U158" s="74">
        <v>6654.677734375</v>
      </c>
      <c r="V158" s="74">
        <v>9049.4482421875</v>
      </c>
      <c r="W158" s="72" t="s">
        <v>67</v>
      </c>
      <c r="X158" s="75"/>
      <c r="Y158" s="75"/>
      <c r="Z158" s="69">
        <v>158</v>
      </c>
      <c r="AA15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8" s="76" t="str">
        <f>VLOOKUP(Vertices[[#This Row],[Vertex]],Lookup!A:B,2,FALSE)</f>
        <v>The &amp;#8220;Building Britain&amp;#8217;s Digital Future&amp;#8221; Announcement</v>
      </c>
      <c r="AD158" t="s">
        <v>5180</v>
      </c>
      <c r="AE158" t="str">
        <f>Vertices[[#This Row],[Tooltip]]</f>
        <v>http://ukwebfocus.wordpress.com/2010/03/22/the-building-britains-digital-future-announcement/</v>
      </c>
    </row>
    <row r="159" spans="1:31" ht="30" x14ac:dyDescent="0.25">
      <c r="A159" s="14" t="s">
        <v>323</v>
      </c>
      <c r="B159" s="51">
        <v>3</v>
      </c>
      <c r="C159" s="51"/>
      <c r="D159" s="51"/>
      <c r="E159" s="52">
        <v>5</v>
      </c>
      <c r="F159" s="52">
        <v>0.2</v>
      </c>
      <c r="G159" s="52">
        <v>0</v>
      </c>
      <c r="H159" s="52">
        <v>1.787785</v>
      </c>
      <c r="I159" s="52">
        <v>0</v>
      </c>
      <c r="J159" s="15"/>
      <c r="K159" s="15"/>
      <c r="L159" s="71">
        <v>2.4386606431836202</v>
      </c>
      <c r="M159" s="67"/>
      <c r="N159" s="15"/>
      <c r="O159" s="15"/>
      <c r="P159" s="68"/>
      <c r="Q159" s="68"/>
      <c r="R159" s="56" t="s">
        <v>76</v>
      </c>
      <c r="S159" s="16" t="s">
        <v>323</v>
      </c>
      <c r="T159" s="73"/>
      <c r="U159" s="74">
        <v>8214.470703125</v>
      </c>
      <c r="V159" s="74">
        <v>6082.669921875</v>
      </c>
      <c r="W159" s="72" t="s">
        <v>67</v>
      </c>
      <c r="X159" s="75"/>
      <c r="Y159" s="75"/>
      <c r="Z159" s="69">
        <v>159</v>
      </c>
      <c r="AA15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59" s="76" t="str">
        <f>VLOOKUP(Vertices[[#This Row],[Vertex]],Lookup!A:B,2,FALSE)</f>
        <v>Updating a Google Calendar and Google Site from a Google Spreadsheet (the beginnings of an event booking system)</v>
      </c>
      <c r="AD159" t="s">
        <v>5180</v>
      </c>
      <c r="AE159" t="str">
        <f>Vertices[[#This Row],[Tooltip]]</f>
        <v>http://mashe.hawksey.info/2010/03/google-apps-spreadsheet-2-calendar-site/</v>
      </c>
    </row>
    <row r="160" spans="1:31" ht="30" x14ac:dyDescent="0.25">
      <c r="A160" s="14" t="s">
        <v>324</v>
      </c>
      <c r="B160" s="51">
        <v>1</v>
      </c>
      <c r="C160" s="51"/>
      <c r="D160" s="51"/>
      <c r="E160" s="52">
        <v>0</v>
      </c>
      <c r="F160" s="52">
        <v>0.125</v>
      </c>
      <c r="G160" s="52">
        <v>0</v>
      </c>
      <c r="H160" s="52">
        <v>0.65653899999999998</v>
      </c>
      <c r="I160" s="52">
        <v>0</v>
      </c>
      <c r="J160" s="15"/>
      <c r="K160" s="15"/>
      <c r="L160" s="71">
        <v>1.6229594960856302</v>
      </c>
      <c r="M160" s="67"/>
      <c r="N160" s="15"/>
      <c r="O160" s="15"/>
      <c r="P160" s="68"/>
      <c r="Q160" s="68"/>
      <c r="R160" s="56" t="s">
        <v>76</v>
      </c>
      <c r="S160" s="16" t="s">
        <v>324</v>
      </c>
      <c r="T160" s="73"/>
      <c r="U160" s="74">
        <v>7706.76611328125</v>
      </c>
      <c r="V160" s="74">
        <v>5600.68505859375</v>
      </c>
      <c r="W160" s="72" t="s">
        <v>67</v>
      </c>
      <c r="X160" s="75"/>
      <c r="Y160" s="75"/>
      <c r="Z160" s="69">
        <v>160</v>
      </c>
      <c r="AA16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0" s="76" t="e">
        <f>VLOOKUP(Vertices[[#This Row],[Vertex]],Lookup!A:B,2,FALSE)</f>
        <v>#N/A</v>
      </c>
      <c r="AD160" t="s">
        <v>5180</v>
      </c>
      <c r="AE160" t="str">
        <f>Vertices[[#This Row],[Tooltip]]</f>
        <v>http://ouseful.wordpress.com/category/google-apps/</v>
      </c>
    </row>
    <row r="161" spans="1:31" ht="30" x14ac:dyDescent="0.25">
      <c r="A161" s="14" t="s">
        <v>325</v>
      </c>
      <c r="B161" s="51">
        <v>1</v>
      </c>
      <c r="C161" s="51"/>
      <c r="D161" s="51"/>
      <c r="E161" s="52">
        <v>0</v>
      </c>
      <c r="F161" s="52">
        <v>0.125</v>
      </c>
      <c r="G161" s="52">
        <v>0</v>
      </c>
      <c r="H161" s="52">
        <v>0.65653899999999998</v>
      </c>
      <c r="I161" s="52">
        <v>0</v>
      </c>
      <c r="J161" s="15"/>
      <c r="K161" s="15"/>
      <c r="L161" s="71">
        <v>1.6229594960856302</v>
      </c>
      <c r="M161" s="67"/>
      <c r="N161" s="15"/>
      <c r="O161" s="15"/>
      <c r="P161" s="68"/>
      <c r="Q161" s="68"/>
      <c r="R161" s="56" t="s">
        <v>76</v>
      </c>
      <c r="S161" s="16" t="s">
        <v>325</v>
      </c>
      <c r="T161" s="73"/>
      <c r="U161" s="74">
        <v>7899.29931640625</v>
      </c>
      <c r="V161" s="74">
        <v>6680.2822265625</v>
      </c>
      <c r="W161" s="72" t="s">
        <v>67</v>
      </c>
      <c r="X161" s="75"/>
      <c r="Y161" s="75"/>
      <c r="Z161" s="69">
        <v>161</v>
      </c>
      <c r="AA16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1" s="76" t="str">
        <f>VLOOKUP(Vertices[[#This Row],[Vertex]],Lookup!A:B,2,FALSE)</f>
        <v>Updating Google Calendars from a Google Spreadsheet</v>
      </c>
      <c r="AD161" t="s">
        <v>5180</v>
      </c>
      <c r="AE161" t="str">
        <f>Vertices[[#This Row],[Tooltip]]</f>
        <v>http://ouseful.wordpress.com/2010/03/04/maintaining-google-calendars-from-a-google-spreadsheet/</v>
      </c>
    </row>
    <row r="162" spans="1:31" ht="30" x14ac:dyDescent="0.25">
      <c r="A162" s="14" t="s">
        <v>326</v>
      </c>
      <c r="B162" s="51">
        <v>1</v>
      </c>
      <c r="C162" s="51"/>
      <c r="D162" s="51"/>
      <c r="E162" s="52">
        <v>0</v>
      </c>
      <c r="F162" s="52">
        <v>0.16666700000000001</v>
      </c>
      <c r="G162" s="52">
        <v>0</v>
      </c>
      <c r="H162" s="52">
        <v>0.70175299999999996</v>
      </c>
      <c r="I162" s="52">
        <v>0</v>
      </c>
      <c r="J162" s="15"/>
      <c r="K162" s="15"/>
      <c r="L162" s="71">
        <v>1.6555616990237076</v>
      </c>
      <c r="M162" s="67"/>
      <c r="N162" s="15"/>
      <c r="O162" s="15"/>
      <c r="P162" s="68"/>
      <c r="Q162" s="68"/>
      <c r="R162" s="56" t="s">
        <v>76</v>
      </c>
      <c r="S162" s="16" t="s">
        <v>326</v>
      </c>
      <c r="T162" s="73"/>
      <c r="U162" s="74">
        <v>7664.66455078125</v>
      </c>
      <c r="V162" s="74">
        <v>6368.45947265625</v>
      </c>
      <c r="W162" s="72" t="s">
        <v>67</v>
      </c>
      <c r="X162" s="75"/>
      <c r="Y162" s="75"/>
      <c r="Z162" s="69">
        <v>162</v>
      </c>
      <c r="AA16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2" s="76" t="str">
        <f>VLOOKUP(Vertices[[#This Row],[Vertex]],Lookup!A:B,2,FALSE)</f>
        <v>What Iâ€™ve starred this week: February 23, 2010</v>
      </c>
      <c r="AD162" t="s">
        <v>5180</v>
      </c>
      <c r="AE162" t="str">
        <f>Vertices[[#This Row],[Tooltip]]</f>
        <v>http://mashe.hawksey.info/2010/02/what-ive-starred-this-week-february-23-2010/</v>
      </c>
    </row>
    <row r="163" spans="1:31" ht="30" x14ac:dyDescent="0.25">
      <c r="A163" s="14" t="s">
        <v>327</v>
      </c>
      <c r="B163" s="51">
        <v>2</v>
      </c>
      <c r="C163" s="51"/>
      <c r="D163" s="51"/>
      <c r="E163" s="52">
        <v>2</v>
      </c>
      <c r="F163" s="52">
        <v>0.25</v>
      </c>
      <c r="G163" s="52">
        <v>0</v>
      </c>
      <c r="H163" s="52">
        <v>1.298243</v>
      </c>
      <c r="I163" s="52">
        <v>0</v>
      </c>
      <c r="J163" s="15"/>
      <c r="K163" s="15"/>
      <c r="L163" s="71">
        <v>2.0856693654662677</v>
      </c>
      <c r="M163" s="67"/>
      <c r="N163" s="15"/>
      <c r="O163" s="15"/>
      <c r="P163" s="68"/>
      <c r="Q163" s="68"/>
      <c r="R163" s="56" t="s">
        <v>76</v>
      </c>
      <c r="S163" s="16" t="s">
        <v>327</v>
      </c>
      <c r="T163" s="73"/>
      <c r="U163" s="74">
        <v>8315.5791015625</v>
      </c>
      <c r="V163" s="74">
        <v>6523.36474609375</v>
      </c>
      <c r="W163" s="72" t="s">
        <v>67</v>
      </c>
      <c r="X163" s="75"/>
      <c r="Y163" s="75"/>
      <c r="Z163" s="69">
        <v>163</v>
      </c>
      <c r="AA16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3" s="76" t="str">
        <f>VLOOKUP(Vertices[[#This Row],[Vertex]],Lookup!A:B,2,FALSE)</f>
        <v>Scheduling Content Round the Edges â€“ Supporting OU/BBC Co-Productions</v>
      </c>
      <c r="AD163" t="s">
        <v>5180</v>
      </c>
      <c r="AE163" t="str">
        <f>Vertices[[#This Row],[Tooltip]]</f>
        <v>http://ouseful.wordpress.com/2010/02/22/scheduling-content-round-the-edges-supporting-oubbc-co_productions/</v>
      </c>
    </row>
    <row r="164" spans="1:31" ht="30" x14ac:dyDescent="0.25">
      <c r="A164" s="14" t="s">
        <v>328</v>
      </c>
      <c r="B164" s="51">
        <v>1</v>
      </c>
      <c r="C164" s="51"/>
      <c r="D164" s="51"/>
      <c r="E164" s="52">
        <v>0</v>
      </c>
      <c r="F164" s="52">
        <v>1</v>
      </c>
      <c r="G164" s="52">
        <v>0</v>
      </c>
      <c r="H164" s="52">
        <v>0.99999800000000005</v>
      </c>
      <c r="I164" s="52">
        <v>0</v>
      </c>
      <c r="J164" s="15"/>
      <c r="K164" s="15"/>
      <c r="L164" s="71">
        <v>1.8706155322449878</v>
      </c>
      <c r="M164" s="67"/>
      <c r="N164" s="15"/>
      <c r="O164" s="15"/>
      <c r="P164" s="68"/>
      <c r="Q164" s="68"/>
      <c r="R164" s="56" t="s">
        <v>76</v>
      </c>
      <c r="S164" s="16" t="s">
        <v>328</v>
      </c>
      <c r="T164" s="73"/>
      <c r="U164" s="74">
        <v>1811.22509765625</v>
      </c>
      <c r="V164" s="74">
        <v>244.42955017089801</v>
      </c>
      <c r="W164" s="72" t="s">
        <v>67</v>
      </c>
      <c r="X164" s="75"/>
      <c r="Y164" s="75"/>
      <c r="Z164" s="69">
        <v>164</v>
      </c>
      <c r="AA16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4" s="76" t="str">
        <f>VLOOKUP(Vertices[[#This Row],[Vertex]],Lookup!A:B,2,FALSE)</f>
        <v>What Iâ€™ve starred this week: February 2, 2010</v>
      </c>
      <c r="AD164" t="s">
        <v>5180</v>
      </c>
      <c r="AE164" t="str">
        <f>Vertices[[#This Row],[Tooltip]]</f>
        <v>http://mashe.hawksey.info/2010/02/what-ive-starred-this-week-february-2-2010/</v>
      </c>
    </row>
    <row r="165" spans="1:31" ht="30" x14ac:dyDescent="0.25">
      <c r="A165" s="14" t="s">
        <v>329</v>
      </c>
      <c r="B165" s="51">
        <v>1</v>
      </c>
      <c r="C165" s="51"/>
      <c r="D165" s="51"/>
      <c r="E165" s="52">
        <v>0</v>
      </c>
      <c r="F165" s="52">
        <v>1</v>
      </c>
      <c r="G165" s="52">
        <v>0</v>
      </c>
      <c r="H165" s="52">
        <v>0.99999800000000005</v>
      </c>
      <c r="I165" s="52">
        <v>0</v>
      </c>
      <c r="J165" s="15"/>
      <c r="K165" s="15"/>
      <c r="L165" s="71">
        <v>1.8706155322449878</v>
      </c>
      <c r="M165" s="67"/>
      <c r="N165" s="15"/>
      <c r="O165" s="15"/>
      <c r="P165" s="68"/>
      <c r="Q165" s="68"/>
      <c r="R165" s="56" t="s">
        <v>76</v>
      </c>
      <c r="S165" s="16" t="s">
        <v>329</v>
      </c>
      <c r="T165" s="73"/>
      <c r="U165" s="74">
        <v>1612.73376464843</v>
      </c>
      <c r="V165" s="74">
        <v>581.6396484375</v>
      </c>
      <c r="W165" s="72" t="s">
        <v>67</v>
      </c>
      <c r="X165" s="75"/>
      <c r="Y165" s="75"/>
      <c r="Z165" s="69">
        <v>165</v>
      </c>
      <c r="AA16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5" s="76" t="str">
        <f>VLOOKUP(Vertices[[#This Row],[Vertex]],Lookup!A:B,2,FALSE)</f>
        <v>Use of Web 2.0 in Australian Universities</v>
      </c>
      <c r="AD165" t="s">
        <v>5180</v>
      </c>
      <c r="AE165" t="str">
        <f>Vertices[[#This Row],[Tooltip]]</f>
        <v>http://ukwebfocus.wordpress.com/2010/01/26/use-of-web-2-0-in-australian-universities/</v>
      </c>
    </row>
    <row r="166" spans="1:31" ht="30" x14ac:dyDescent="0.25">
      <c r="A166" s="14" t="s">
        <v>330</v>
      </c>
      <c r="B166" s="51">
        <v>1</v>
      </c>
      <c r="C166" s="51"/>
      <c r="D166" s="51"/>
      <c r="E166" s="52">
        <v>0</v>
      </c>
      <c r="F166" s="52">
        <v>1</v>
      </c>
      <c r="G166" s="52">
        <v>0</v>
      </c>
      <c r="H166" s="52">
        <v>0.99999800000000005</v>
      </c>
      <c r="I166" s="52">
        <v>0</v>
      </c>
      <c r="J166" s="15"/>
      <c r="K166" s="15"/>
      <c r="L166" s="71">
        <v>1.8706155322449878</v>
      </c>
      <c r="M166" s="67"/>
      <c r="N166" s="15"/>
      <c r="O166" s="15"/>
      <c r="P166" s="68"/>
      <c r="Q166" s="68"/>
      <c r="R166" s="56" t="s">
        <v>76</v>
      </c>
      <c r="S166" s="16" t="s">
        <v>330</v>
      </c>
      <c r="T166" s="73"/>
      <c r="U166" s="74">
        <v>1513.47631835937</v>
      </c>
      <c r="V166" s="74">
        <v>244.42955017089801</v>
      </c>
      <c r="W166" s="72" t="s">
        <v>67</v>
      </c>
      <c r="X166" s="75"/>
      <c r="Y166" s="75"/>
      <c r="Z166" s="69">
        <v>166</v>
      </c>
      <c r="AA16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6" s="76" t="str">
        <f>VLOOKUP(Vertices[[#This Row],[Vertex]],Lookup!A:B,2,FALSE)</f>
        <v>What Iâ€™ve starred this week: February 16, 2010</v>
      </c>
      <c r="AD166" t="s">
        <v>5180</v>
      </c>
      <c r="AE166" t="str">
        <f>Vertices[[#This Row],[Tooltip]]</f>
        <v>http://mashe.hawksey.info/2010/02/what-ive-starred-this-week-february-16-2010/</v>
      </c>
    </row>
    <row r="167" spans="1:31" ht="30" x14ac:dyDescent="0.25">
      <c r="A167" s="14" t="s">
        <v>331</v>
      </c>
      <c r="B167" s="51">
        <v>1</v>
      </c>
      <c r="C167" s="51"/>
      <c r="D167" s="51"/>
      <c r="E167" s="52">
        <v>0</v>
      </c>
      <c r="F167" s="52">
        <v>1</v>
      </c>
      <c r="G167" s="52">
        <v>0</v>
      </c>
      <c r="H167" s="52">
        <v>0.99999800000000005</v>
      </c>
      <c r="I167" s="52">
        <v>0</v>
      </c>
      <c r="J167" s="15"/>
      <c r="K167" s="15"/>
      <c r="L167" s="71">
        <v>1.8706155322449878</v>
      </c>
      <c r="M167" s="67"/>
      <c r="N167" s="15"/>
      <c r="O167" s="15"/>
      <c r="P167" s="68"/>
      <c r="Q167" s="68"/>
      <c r="R167" s="56" t="s">
        <v>76</v>
      </c>
      <c r="S167" s="16" t="s">
        <v>331</v>
      </c>
      <c r="T167" s="73"/>
      <c r="U167" s="74">
        <v>1314.98498535156</v>
      </c>
      <c r="V167" s="74">
        <v>581.72906494140602</v>
      </c>
      <c r="W167" s="72" t="s">
        <v>67</v>
      </c>
      <c r="X167" s="75"/>
      <c r="Y167" s="75"/>
      <c r="Z167" s="69">
        <v>167</v>
      </c>
      <c r="AA16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7" s="76" t="str">
        <f>VLOOKUP(Vertices[[#This Row],[Vertex]],Lookup!A:B,2,FALSE)</f>
        <v>Investigation into Challenges, Application and Benefits of Social Media in UK HEIs</v>
      </c>
      <c r="AD167" t="s">
        <v>5180</v>
      </c>
      <c r="AE167" t="str">
        <f>Vertices[[#This Row],[Tooltip]]</f>
        <v>http://ukwebfocus.wordpress.com/2010/02/09/investigation-into-challenges-application-and-benefits-of-social-media-in-uk-heis/</v>
      </c>
    </row>
    <row r="168" spans="1:31" ht="30" x14ac:dyDescent="0.25">
      <c r="A168" s="14" t="s">
        <v>332</v>
      </c>
      <c r="B168" s="51">
        <v>2</v>
      </c>
      <c r="C168" s="51"/>
      <c r="D168" s="51"/>
      <c r="E168" s="52">
        <v>2</v>
      </c>
      <c r="F168" s="52">
        <v>0.25</v>
      </c>
      <c r="G168" s="52">
        <v>0</v>
      </c>
      <c r="H168" s="52">
        <v>1.298243</v>
      </c>
      <c r="I168" s="52">
        <v>0</v>
      </c>
      <c r="J168" s="15"/>
      <c r="K168" s="15"/>
      <c r="L168" s="71">
        <v>2.0856693654662677</v>
      </c>
      <c r="M168" s="67"/>
      <c r="N168" s="15"/>
      <c r="O168" s="15"/>
      <c r="P168" s="68"/>
      <c r="Q168" s="68"/>
      <c r="R168" s="56" t="s">
        <v>76</v>
      </c>
      <c r="S168" s="16" t="s">
        <v>332</v>
      </c>
      <c r="T168" s="73"/>
      <c r="U168" s="74">
        <v>8873.0068359375</v>
      </c>
      <c r="V168" s="74">
        <v>6864.39013671875</v>
      </c>
      <c r="W168" s="72" t="s">
        <v>67</v>
      </c>
      <c r="X168" s="75"/>
      <c r="Y168" s="75"/>
      <c r="Z168" s="69">
        <v>168</v>
      </c>
      <c r="AA16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8" s="76" t="str">
        <f>VLOOKUP(Vertices[[#This Row],[Vertex]],Lookup!A:B,2,FALSE)</f>
        <v>Twitter powered subtitles: Creation and playback for SMIL 3.0 SMILText, *.srt and Timed Text (BBC iPlayer)</v>
      </c>
      <c r="AD168" t="s">
        <v>5180</v>
      </c>
      <c r="AE168" t="str">
        <f>Vertices[[#This Row],[Tooltip]]</f>
        <v>http://mashe.hawksey.info/2010/02/twitter-powered-subtitles/</v>
      </c>
    </row>
    <row r="169" spans="1:31" ht="30" x14ac:dyDescent="0.25">
      <c r="A169" s="14" t="s">
        <v>333</v>
      </c>
      <c r="B169" s="51">
        <v>1</v>
      </c>
      <c r="C169" s="51"/>
      <c r="D169" s="51"/>
      <c r="E169" s="52">
        <v>0</v>
      </c>
      <c r="F169" s="52">
        <v>0.16666700000000001</v>
      </c>
      <c r="G169" s="52">
        <v>0</v>
      </c>
      <c r="H169" s="52">
        <v>0.70175299999999996</v>
      </c>
      <c r="I169" s="52">
        <v>0</v>
      </c>
      <c r="J169" s="15"/>
      <c r="K169" s="15"/>
      <c r="L169" s="71">
        <v>1.6555616990237076</v>
      </c>
      <c r="M169" s="67"/>
      <c r="N169" s="15"/>
      <c r="O169" s="15"/>
      <c r="P169" s="68"/>
      <c r="Q169" s="68"/>
      <c r="R169" s="56" t="s">
        <v>76</v>
      </c>
      <c r="S169" s="16" t="s">
        <v>333</v>
      </c>
      <c r="T169" s="73"/>
      <c r="U169" s="74">
        <v>9380.1357421875</v>
      </c>
      <c r="V169" s="74">
        <v>7249.865234375</v>
      </c>
      <c r="W169" s="72" t="s">
        <v>67</v>
      </c>
      <c r="X169" s="75"/>
      <c r="Y169" s="75"/>
      <c r="Z169" s="69">
        <v>169</v>
      </c>
      <c r="AA16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69" s="76" t="str">
        <f>VLOOKUP(Vertices[[#This Row],[Vertex]],Lookup!A:B,2,FALSE)</f>
        <v>Deli TV â€“ Personally Programmed Social Television Channels on Boxee: Prototype</v>
      </c>
      <c r="AD169" t="s">
        <v>5180</v>
      </c>
      <c r="AE169" t="str">
        <f>Vertices[[#This Row],[Tooltip]]</f>
        <v>http://ouseful.wordpress.com/2009/09/02/delicious-tv-personally-programmed-social-television-channels-on-boxee-preview/</v>
      </c>
    </row>
    <row r="170" spans="1:31" ht="30" x14ac:dyDescent="0.25">
      <c r="A170" s="14" t="s">
        <v>334</v>
      </c>
      <c r="B170" s="51">
        <v>1</v>
      </c>
      <c r="C170" s="51"/>
      <c r="D170" s="51"/>
      <c r="E170" s="52">
        <v>0</v>
      </c>
      <c r="F170" s="52">
        <v>3.1649999999999998E-3</v>
      </c>
      <c r="G170" s="52">
        <v>6.4079999999999996E-3</v>
      </c>
      <c r="H170" s="52">
        <v>0.55588800000000005</v>
      </c>
      <c r="I170" s="52">
        <v>0</v>
      </c>
      <c r="J170" s="15"/>
      <c r="K170" s="15"/>
      <c r="L170" s="71">
        <v>1.5503836494912027</v>
      </c>
      <c r="M170" s="67"/>
      <c r="N170" s="15"/>
      <c r="O170" s="15"/>
      <c r="P170" s="68"/>
      <c r="Q170" s="68"/>
      <c r="R170" s="56" t="s">
        <v>76</v>
      </c>
      <c r="S170" s="16" t="s">
        <v>334</v>
      </c>
      <c r="T170" s="73"/>
      <c r="U170" s="74">
        <v>1279.56604003906</v>
      </c>
      <c r="V170" s="74">
        <v>4026.3623046875</v>
      </c>
      <c r="W170" s="72" t="s">
        <v>67</v>
      </c>
      <c r="X170" s="75"/>
      <c r="Y170" s="75"/>
      <c r="Z170" s="69">
        <v>170</v>
      </c>
      <c r="AA17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0" s="76" t="str">
        <f>VLOOKUP(Vertices[[#This Row],[Vertex]],Lookup!A:B,2,FALSE)</f>
        <v>Twitter powered subtitles for BBC iPlayer</v>
      </c>
      <c r="AD170" t="s">
        <v>5180</v>
      </c>
      <c r="AE170" t="str">
        <f>Vertices[[#This Row],[Tooltip]]</f>
        <v>http://mashe.hawksey.info/2010/02/twitter-powered-subtitles-for-bbc-iplayer/</v>
      </c>
    </row>
    <row r="171" spans="1:31" ht="30" x14ac:dyDescent="0.25">
      <c r="A171" s="14" t="s">
        <v>335</v>
      </c>
      <c r="B171" s="51">
        <v>2</v>
      </c>
      <c r="C171" s="51"/>
      <c r="D171" s="51"/>
      <c r="E171" s="52">
        <v>52</v>
      </c>
      <c r="F171" s="52">
        <v>3.7880000000000001E-3</v>
      </c>
      <c r="G171" s="52">
        <v>2.2946000000000001E-2</v>
      </c>
      <c r="H171" s="52">
        <v>0.95503099999999996</v>
      </c>
      <c r="I171" s="52">
        <v>0</v>
      </c>
      <c r="J171" s="15"/>
      <c r="K171" s="15"/>
      <c r="L171" s="71">
        <v>1.8381914321981763</v>
      </c>
      <c r="M171" s="67"/>
      <c r="N171" s="15"/>
      <c r="O171" s="15"/>
      <c r="P171" s="68"/>
      <c r="Q171" s="68"/>
      <c r="R171" s="56" t="s">
        <v>76</v>
      </c>
      <c r="S171" s="16" t="s">
        <v>335</v>
      </c>
      <c r="T171" s="73"/>
      <c r="U171" s="74">
        <v>2008.17858886718</v>
      </c>
      <c r="V171" s="74">
        <v>4375.58740234375</v>
      </c>
      <c r="W171" s="72" t="s">
        <v>67</v>
      </c>
      <c r="X171" s="75"/>
      <c r="Y171" s="75"/>
      <c r="Z171" s="69">
        <v>171</v>
      </c>
      <c r="AA17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1" s="76" t="str">
        <f>VLOOKUP(Vertices[[#This Row],[Vertex]],Lookup!A:B,2,FALSE)</f>
        <v>Easier Twitter Powered Subtitles for Youtube Movies</v>
      </c>
      <c r="AD171" t="s">
        <v>5180</v>
      </c>
      <c r="AE171" t="str">
        <f>Vertices[[#This Row],[Tooltip]]</f>
        <v>http://ouseful.wordpress.com/2009/03/17/easier-twitter-powered-subtitles-for-youtube-movies/</v>
      </c>
    </row>
    <row r="172" spans="1:31" ht="30" x14ac:dyDescent="0.25">
      <c r="A172" s="14" t="s">
        <v>336</v>
      </c>
      <c r="B172" s="51">
        <v>1</v>
      </c>
      <c r="C172" s="51"/>
      <c r="D172" s="51"/>
      <c r="E172" s="52">
        <v>0</v>
      </c>
      <c r="F172" s="52">
        <v>1</v>
      </c>
      <c r="G172" s="52">
        <v>0</v>
      </c>
      <c r="H172" s="52">
        <v>0.99999800000000005</v>
      </c>
      <c r="I172" s="52">
        <v>0</v>
      </c>
      <c r="J172" s="15"/>
      <c r="K172" s="15"/>
      <c r="L172" s="71">
        <v>1.8706155322449878</v>
      </c>
      <c r="M172" s="67"/>
      <c r="N172" s="15"/>
      <c r="O172" s="15"/>
      <c r="P172" s="68"/>
      <c r="Q172" s="68"/>
      <c r="R172" s="56" t="s">
        <v>76</v>
      </c>
      <c r="S172" s="16" t="s">
        <v>336</v>
      </c>
      <c r="T172" s="73"/>
      <c r="U172" s="74">
        <v>1215.74645996093</v>
      </c>
      <c r="V172" s="74">
        <v>244.42955017089801</v>
      </c>
      <c r="W172" s="72" t="s">
        <v>67</v>
      </c>
      <c r="X172" s="75"/>
      <c r="Y172" s="75"/>
      <c r="Z172" s="69">
        <v>172</v>
      </c>
      <c r="AA17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2" s="76" t="str">
        <f>VLOOKUP(Vertices[[#This Row],[Vertex]],Lookup!A:B,2,FALSE)</f>
        <v>What Iâ€™ve starred this week: January 26, 2010</v>
      </c>
      <c r="AD172" t="s">
        <v>5180</v>
      </c>
      <c r="AE172" t="str">
        <f>Vertices[[#This Row],[Tooltip]]</f>
        <v>http://mashe.hawksey.info/2010/01/what-ive-starred-this-week-january-26-2010/</v>
      </c>
    </row>
    <row r="173" spans="1:31" ht="30" x14ac:dyDescent="0.25">
      <c r="A173" s="14" t="s">
        <v>337</v>
      </c>
      <c r="B173" s="51">
        <v>1</v>
      </c>
      <c r="C173" s="51"/>
      <c r="D173" s="51"/>
      <c r="E173" s="52">
        <v>0</v>
      </c>
      <c r="F173" s="52">
        <v>1</v>
      </c>
      <c r="G173" s="52">
        <v>0</v>
      </c>
      <c r="H173" s="52">
        <v>0.99999800000000005</v>
      </c>
      <c r="I173" s="52">
        <v>0</v>
      </c>
      <c r="J173" s="15"/>
      <c r="K173" s="15"/>
      <c r="L173" s="71">
        <v>1.8706155322449878</v>
      </c>
      <c r="M173" s="67"/>
      <c r="N173" s="15"/>
      <c r="O173" s="15"/>
      <c r="P173" s="68"/>
      <c r="Q173" s="68"/>
      <c r="R173" s="56" t="s">
        <v>76</v>
      </c>
      <c r="S173" s="16" t="s">
        <v>337</v>
      </c>
      <c r="T173" s="73"/>
      <c r="U173" s="74">
        <v>1017.25512695312</v>
      </c>
      <c r="V173" s="74">
        <v>581.71063232421795</v>
      </c>
      <c r="W173" s="72" t="s">
        <v>67</v>
      </c>
      <c r="X173" s="75"/>
      <c r="Y173" s="75"/>
      <c r="Z173" s="69">
        <v>173</v>
      </c>
      <c r="AA17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3" s="76" t="str">
        <f>VLOOKUP(Vertices[[#This Row],[Vertex]],Lookup!A:B,2,FALSE)</f>
        <v>STRIDE E-Learning Handbook</v>
      </c>
      <c r="AD173" t="s">
        <v>5180</v>
      </c>
      <c r="AE173" t="str">
        <f>Vertices[[#This Row],[Tooltip]]</f>
        <v>http://ukwebfocus.wordpress.com/2010/01/25/stride-e-learning-handbook/</v>
      </c>
    </row>
    <row r="174" spans="1:31" ht="30" x14ac:dyDescent="0.25">
      <c r="A174" s="14" t="s">
        <v>338</v>
      </c>
      <c r="B174" s="51">
        <v>2</v>
      </c>
      <c r="C174" s="51"/>
      <c r="D174" s="51"/>
      <c r="E174" s="52">
        <v>1</v>
      </c>
      <c r="F174" s="52">
        <v>0.5</v>
      </c>
      <c r="G174" s="52">
        <v>0</v>
      </c>
      <c r="H174" s="52">
        <v>1.4594560000000001</v>
      </c>
      <c r="I174" s="52">
        <v>0</v>
      </c>
      <c r="J174" s="15"/>
      <c r="K174" s="15"/>
      <c r="L174" s="71">
        <v>2.2019143104447325</v>
      </c>
      <c r="M174" s="67"/>
      <c r="N174" s="15"/>
      <c r="O174" s="15"/>
      <c r="P174" s="68"/>
      <c r="Q174" s="68"/>
      <c r="R174" s="56" t="s">
        <v>76</v>
      </c>
      <c r="S174" s="16" t="s">
        <v>338</v>
      </c>
      <c r="T174" s="73"/>
      <c r="U174" s="74">
        <v>6823.15771484375</v>
      </c>
      <c r="V174" s="74">
        <v>7007.39794921875</v>
      </c>
      <c r="W174" s="72" t="s">
        <v>67</v>
      </c>
      <c r="X174" s="75"/>
      <c r="Y174" s="75"/>
      <c r="Z174" s="69">
        <v>174</v>
      </c>
      <c r="AA17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4" s="76" t="str">
        <f>VLOOKUP(Vertices[[#This Row],[Vertex]],Lookup!A:B,2,FALSE)</f>
        <v>What Iâ€™ve starred this week: January 19, 2010</v>
      </c>
      <c r="AD174" t="s">
        <v>5180</v>
      </c>
      <c r="AE174" t="str">
        <f>Vertices[[#This Row],[Tooltip]]</f>
        <v>http://mashe.hawksey.info/2010/01/what-ive-starred-this-week-january-19-2010/</v>
      </c>
    </row>
    <row r="175" spans="1:31" ht="30" x14ac:dyDescent="0.25">
      <c r="A175" s="14" t="s">
        <v>339</v>
      </c>
      <c r="B175" s="51">
        <v>1</v>
      </c>
      <c r="C175" s="51"/>
      <c r="D175" s="51"/>
      <c r="E175" s="52">
        <v>0</v>
      </c>
      <c r="F175" s="52">
        <v>0.33333299999999999</v>
      </c>
      <c r="G175" s="52">
        <v>0</v>
      </c>
      <c r="H175" s="52">
        <v>0.77026899999999998</v>
      </c>
      <c r="I175" s="52">
        <v>0</v>
      </c>
      <c r="J175" s="15"/>
      <c r="K175" s="15"/>
      <c r="L175" s="71">
        <v>1.7049661431451153</v>
      </c>
      <c r="M175" s="67"/>
      <c r="N175" s="15"/>
      <c r="O175" s="15"/>
      <c r="P175" s="68"/>
      <c r="Q175" s="68"/>
      <c r="R175" s="56" t="s">
        <v>76</v>
      </c>
      <c r="S175" s="16" t="s">
        <v>339</v>
      </c>
      <c r="T175" s="73"/>
      <c r="U175" s="74">
        <v>6228.89599609375</v>
      </c>
      <c r="V175" s="74">
        <v>7297.46923828125</v>
      </c>
      <c r="W175" s="72" t="s">
        <v>67</v>
      </c>
      <c r="X175" s="75"/>
      <c r="Y175" s="75"/>
      <c r="Z175" s="69">
        <v>175</v>
      </c>
      <c r="AA17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5" s="76" t="str">
        <f>VLOOKUP(Vertices[[#This Row],[Vertex]],Lookup!A:B,2,FALSE)</f>
        <v>Time For A Blog Revival?</v>
      </c>
      <c r="AD175" t="s">
        <v>5180</v>
      </c>
      <c r="AE175" t="str">
        <f>Vertices[[#This Row],[Tooltip]]</f>
        <v>http://ukwebfocus.wordpress.com/2010/01/16/time-for-a-blog-revival/</v>
      </c>
    </row>
    <row r="176" spans="1:31" ht="30" x14ac:dyDescent="0.25">
      <c r="A176" s="14" t="s">
        <v>340</v>
      </c>
      <c r="B176" s="51">
        <v>1</v>
      </c>
      <c r="C176" s="51"/>
      <c r="D176" s="51"/>
      <c r="E176" s="52">
        <v>0</v>
      </c>
      <c r="F176" s="52">
        <v>0.33333299999999999</v>
      </c>
      <c r="G176" s="52">
        <v>0</v>
      </c>
      <c r="H176" s="52">
        <v>0.77026899999999998</v>
      </c>
      <c r="I176" s="52">
        <v>0</v>
      </c>
      <c r="J176" s="15"/>
      <c r="K176" s="15"/>
      <c r="L176" s="71">
        <v>1.7049661431451153</v>
      </c>
      <c r="M176" s="67"/>
      <c r="N176" s="15"/>
      <c r="O176" s="15"/>
      <c r="P176" s="68"/>
      <c r="Q176" s="68"/>
      <c r="R176" s="56" t="s">
        <v>76</v>
      </c>
      <c r="S176" s="16" t="s">
        <v>340</v>
      </c>
      <c r="T176" s="73"/>
      <c r="U176" s="74">
        <v>7490.10693359375</v>
      </c>
      <c r="V176" s="74">
        <v>6968.75048828125</v>
      </c>
      <c r="W176" s="72" t="s">
        <v>67</v>
      </c>
      <c r="X176" s="75"/>
      <c r="Y176" s="75"/>
      <c r="Z176" s="69">
        <v>176</v>
      </c>
      <c r="AA17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6" s="76" t="str">
        <f>VLOOKUP(Vertices[[#This Row],[Vertex]],Lookup!A:B,2,FALSE)</f>
        <v>Reflections on CETIS&amp;#8217;s &amp;#8220;Future of Interoperability Standards&amp;#8221; Meeting</v>
      </c>
      <c r="AD176" t="s">
        <v>5180</v>
      </c>
      <c r="AE176" t="str">
        <f>Vertices[[#This Row],[Tooltip]]</f>
        <v>http://ukwebfocus.wordpress.com/2010/01/14/reflections-on-future-of-interoperability-standards-meeting/</v>
      </c>
    </row>
    <row r="177" spans="1:31" ht="30" x14ac:dyDescent="0.25">
      <c r="A177" s="14" t="s">
        <v>341</v>
      </c>
      <c r="B177" s="51">
        <v>1</v>
      </c>
      <c r="C177" s="51"/>
      <c r="D177" s="51"/>
      <c r="E177" s="52">
        <v>0</v>
      </c>
      <c r="F177" s="52">
        <v>1</v>
      </c>
      <c r="G177" s="52">
        <v>0</v>
      </c>
      <c r="H177" s="52">
        <v>0.99999800000000005</v>
      </c>
      <c r="I177" s="52">
        <v>0</v>
      </c>
      <c r="J177" s="15"/>
      <c r="K177" s="15"/>
      <c r="L177" s="71">
        <v>1.8706155322449878</v>
      </c>
      <c r="M177" s="67"/>
      <c r="N177" s="15"/>
      <c r="O177" s="15"/>
      <c r="P177" s="68"/>
      <c r="Q177" s="68"/>
      <c r="R177" s="56" t="s">
        <v>76</v>
      </c>
      <c r="S177" s="16" t="s">
        <v>341</v>
      </c>
      <c r="T177" s="73"/>
      <c r="U177" s="74">
        <v>4193.0576171875</v>
      </c>
      <c r="V177" s="74">
        <v>244.42955017089801</v>
      </c>
      <c r="W177" s="72" t="s">
        <v>67</v>
      </c>
      <c r="X177" s="75"/>
      <c r="Y177" s="75"/>
      <c r="Z177" s="69">
        <v>177</v>
      </c>
      <c r="AA17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7" s="76" t="str">
        <f>VLOOKUP(Vertices[[#This Row],[Vertex]],Lookup!A:B,2,FALSE)</f>
        <v>What Iâ€™ve starred this week: December 15, 2009</v>
      </c>
      <c r="AD177" t="s">
        <v>5180</v>
      </c>
      <c r="AE177" t="str">
        <f>Vertices[[#This Row],[Tooltip]]</f>
        <v>http://mashe.hawksey.info/2009/12/what-ive-starred-this-week-december-15-2009/</v>
      </c>
    </row>
    <row r="178" spans="1:31" ht="30" x14ac:dyDescent="0.25">
      <c r="A178" s="14" t="s">
        <v>342</v>
      </c>
      <c r="B178" s="51">
        <v>1</v>
      </c>
      <c r="C178" s="51"/>
      <c r="D178" s="51"/>
      <c r="E178" s="52">
        <v>0</v>
      </c>
      <c r="F178" s="52">
        <v>1</v>
      </c>
      <c r="G178" s="52">
        <v>0</v>
      </c>
      <c r="H178" s="52">
        <v>0.99999800000000005</v>
      </c>
      <c r="I178" s="52">
        <v>0</v>
      </c>
      <c r="J178" s="15"/>
      <c r="K178" s="15"/>
      <c r="L178" s="71">
        <v>1.8706155322449878</v>
      </c>
      <c r="M178" s="67"/>
      <c r="N178" s="15"/>
      <c r="O178" s="15"/>
      <c r="P178" s="68"/>
      <c r="Q178" s="68"/>
      <c r="R178" s="56" t="s">
        <v>76</v>
      </c>
      <c r="S178" s="16" t="s">
        <v>342</v>
      </c>
      <c r="T178" s="73"/>
      <c r="U178" s="74">
        <v>3994.56665039062</v>
      </c>
      <c r="V178" s="74">
        <v>581.76385498046795</v>
      </c>
      <c r="W178" s="72" t="s">
        <v>67</v>
      </c>
      <c r="X178" s="75"/>
      <c r="Y178" s="75"/>
      <c r="Z178" s="69">
        <v>178</v>
      </c>
      <c r="AA17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8" s="76" t="str">
        <f>VLOOKUP(Vertices[[#This Row],[Vertex]],Lookup!A:B,2,FALSE)</f>
        <v>Keeping Your Facebook Updates Private</v>
      </c>
      <c r="AD178" t="s">
        <v>5180</v>
      </c>
      <c r="AE178" t="str">
        <f>Vertices[[#This Row],[Tooltip]]</f>
        <v>http://ouseful.wordpress.com/2009/12/10/keeping-your-facebook-updates-private/</v>
      </c>
    </row>
    <row r="179" spans="1:31" ht="30" x14ac:dyDescent="0.25">
      <c r="A179" s="14" t="s">
        <v>343</v>
      </c>
      <c r="B179" s="51">
        <v>1</v>
      </c>
      <c r="C179" s="51"/>
      <c r="D179" s="51"/>
      <c r="E179" s="52">
        <v>0</v>
      </c>
      <c r="F179" s="52">
        <v>1</v>
      </c>
      <c r="G179" s="52">
        <v>0</v>
      </c>
      <c r="H179" s="52">
        <v>0.99999800000000005</v>
      </c>
      <c r="I179" s="52">
        <v>0</v>
      </c>
      <c r="J179" s="15"/>
      <c r="K179" s="15"/>
      <c r="L179" s="71">
        <v>1.8706155322449878</v>
      </c>
      <c r="M179" s="67"/>
      <c r="N179" s="15"/>
      <c r="O179" s="15"/>
      <c r="P179" s="68"/>
      <c r="Q179" s="68"/>
      <c r="R179" s="56" t="s">
        <v>76</v>
      </c>
      <c r="S179" s="16" t="s">
        <v>343</v>
      </c>
      <c r="T179" s="73"/>
      <c r="U179" s="74">
        <v>7170.27685546875</v>
      </c>
      <c r="V179" s="74">
        <v>244.42955017089801</v>
      </c>
      <c r="W179" s="72" t="s">
        <v>67</v>
      </c>
      <c r="X179" s="75"/>
      <c r="Y179" s="75"/>
      <c r="Z179" s="69">
        <v>179</v>
      </c>
      <c r="AA17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79" s="76" t="str">
        <f>VLOOKUP(Vertices[[#This Row],[Vertex]],Lookup!A:B,2,FALSE)</f>
        <v>What I've starred this week: December 1, 2009</v>
      </c>
      <c r="AD179" t="s">
        <v>5180</v>
      </c>
      <c r="AE179" t="str">
        <f>Vertices[[#This Row],[Tooltip]]</f>
        <v>http://mashe.hawksey.info/2009/12/what-ive-starred-this-week-december-1-2009/</v>
      </c>
    </row>
    <row r="180" spans="1:31" ht="30" x14ac:dyDescent="0.25">
      <c r="A180" s="14" t="s">
        <v>344</v>
      </c>
      <c r="B180" s="51">
        <v>1</v>
      </c>
      <c r="C180" s="51"/>
      <c r="D180" s="51"/>
      <c r="E180" s="52">
        <v>0</v>
      </c>
      <c r="F180" s="52">
        <v>1</v>
      </c>
      <c r="G180" s="52">
        <v>0</v>
      </c>
      <c r="H180" s="52">
        <v>0.99999800000000005</v>
      </c>
      <c r="I180" s="52">
        <v>0</v>
      </c>
      <c r="J180" s="15"/>
      <c r="K180" s="15"/>
      <c r="L180" s="71">
        <v>1.8706155322449878</v>
      </c>
      <c r="M180" s="67"/>
      <c r="N180" s="15"/>
      <c r="O180" s="15"/>
      <c r="P180" s="68"/>
      <c r="Q180" s="68"/>
      <c r="R180" s="56" t="s">
        <v>76</v>
      </c>
      <c r="S180" s="16" t="s">
        <v>344</v>
      </c>
      <c r="T180" s="73"/>
      <c r="U180" s="74">
        <v>6971.78564453125</v>
      </c>
      <c r="V180" s="74">
        <v>581.89221191406205</v>
      </c>
      <c r="W180" s="72" t="s">
        <v>67</v>
      </c>
      <c r="X180" s="75"/>
      <c r="Y180" s="75"/>
      <c r="Z180" s="69">
        <v>180</v>
      </c>
      <c r="AA18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0" s="76" t="str">
        <f>VLOOKUP(Vertices[[#This Row],[Vertex]],Lookup!A:B,2,FALSE)</f>
        <v>&amp;#8220;I Want To Use Twitter For My Conference&amp;#8221;</v>
      </c>
      <c r="AD180" t="s">
        <v>5180</v>
      </c>
      <c r="AE180" t="str">
        <f>Vertices[[#This Row],[Tooltip]]</f>
        <v>http://ukwebfocus.wordpress.com/2009/11/30/i-want-to-use-twitter-for-my-conference/</v>
      </c>
    </row>
    <row r="181" spans="1:31" ht="30" x14ac:dyDescent="0.25">
      <c r="A181" s="14" t="s">
        <v>345</v>
      </c>
      <c r="B181" s="51">
        <v>2</v>
      </c>
      <c r="C181" s="51"/>
      <c r="D181" s="51"/>
      <c r="E181" s="52">
        <v>52</v>
      </c>
      <c r="F181" s="52">
        <v>2.513E-3</v>
      </c>
      <c r="G181" s="52">
        <v>2.6600000000000001E-4</v>
      </c>
      <c r="H181" s="52">
        <v>1.1073010000000001</v>
      </c>
      <c r="I181" s="52">
        <v>0</v>
      </c>
      <c r="J181" s="15"/>
      <c r="K181" s="15"/>
      <c r="L181" s="71">
        <v>1.9479878988098689</v>
      </c>
      <c r="M181" s="67"/>
      <c r="N181" s="15"/>
      <c r="O181" s="15"/>
      <c r="P181" s="68"/>
      <c r="Q181" s="68"/>
      <c r="R181" s="56" t="s">
        <v>76</v>
      </c>
      <c r="S181" s="16" t="s">
        <v>345</v>
      </c>
      <c r="T181" s="73"/>
      <c r="U181" s="74">
        <v>2785.1962890625</v>
      </c>
      <c r="V181" s="74">
        <v>1550.77282714843</v>
      </c>
      <c r="W181" s="72" t="s">
        <v>67</v>
      </c>
      <c r="X181" s="75"/>
      <c r="Y181" s="75"/>
      <c r="Z181" s="69">
        <v>181</v>
      </c>
      <c r="AA18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1" s="76" t="str">
        <f>VLOOKUP(Vertices[[#This Row],[Vertex]],Lookup!A:B,2,FALSE)</f>
        <v>Twitter + voting/polling + Yahoo Pipes = TwEVS (The Making Of)</v>
      </c>
      <c r="AD181" t="s">
        <v>5180</v>
      </c>
      <c r="AE181" t="str">
        <f>Vertices[[#This Row],[Tooltip]]</f>
        <v>http://mashe.hawksey.info/2009/08/twevs-the-build/</v>
      </c>
    </row>
    <row r="182" spans="1:31" ht="30" x14ac:dyDescent="0.25">
      <c r="A182" s="14" t="s">
        <v>346</v>
      </c>
      <c r="B182" s="51">
        <v>1</v>
      </c>
      <c r="C182" s="51"/>
      <c r="D182" s="51"/>
      <c r="E182" s="52">
        <v>0</v>
      </c>
      <c r="F182" s="52">
        <v>2.222E-3</v>
      </c>
      <c r="G182" s="52">
        <v>7.3999999999999996E-5</v>
      </c>
      <c r="H182" s="52">
        <v>0.62060300000000002</v>
      </c>
      <c r="I182" s="52">
        <v>0</v>
      </c>
      <c r="J182" s="15"/>
      <c r="K182" s="15"/>
      <c r="L182" s="71">
        <v>1.5970473280672564</v>
      </c>
      <c r="M182" s="67"/>
      <c r="N182" s="15"/>
      <c r="O182" s="15"/>
      <c r="P182" s="68"/>
      <c r="Q182" s="68"/>
      <c r="R182" s="56" t="s">
        <v>76</v>
      </c>
      <c r="S182" s="16" t="s">
        <v>346</v>
      </c>
      <c r="T182" s="73"/>
      <c r="U182" s="74">
        <v>2141.59130859375</v>
      </c>
      <c r="V182" s="74">
        <v>1331.63000488281</v>
      </c>
      <c r="W182" s="72" t="s">
        <v>67</v>
      </c>
      <c r="X182" s="75"/>
      <c r="Y182" s="75"/>
      <c r="Z182" s="69">
        <v>182</v>
      </c>
      <c r="AA18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2" s="76" t="str">
        <f>VLOOKUP(Vertices[[#This Row],[Vertex]],Lookup!A:B,2,FALSE)</f>
        <v>Creating Google Charts From CSV Data Inside a Yahoo Pipe</v>
      </c>
      <c r="AD182" t="s">
        <v>5180</v>
      </c>
      <c r="AE182" t="str">
        <f>Vertices[[#This Row],[Tooltip]]</f>
        <v>http://ouseful.wordpress.com/2009/03/12/creating-google-charts-from-csv-data-inside-a-yahoo-pipe/</v>
      </c>
    </row>
    <row r="183" spans="1:31" ht="30" x14ac:dyDescent="0.25">
      <c r="A183" s="14" t="s">
        <v>347</v>
      </c>
      <c r="B183" s="51">
        <v>1</v>
      </c>
      <c r="C183" s="51"/>
      <c r="D183" s="51"/>
      <c r="E183" s="52">
        <v>0</v>
      </c>
      <c r="F183" s="52">
        <v>4.1667000000000003E-2</v>
      </c>
      <c r="G183" s="52">
        <v>0</v>
      </c>
      <c r="H183" s="52">
        <v>0.62825699999999995</v>
      </c>
      <c r="I183" s="52">
        <v>0</v>
      </c>
      <c r="J183" s="15"/>
      <c r="K183" s="15"/>
      <c r="L183" s="71">
        <v>1.6025663545034938</v>
      </c>
      <c r="M183" s="67"/>
      <c r="N183" s="15"/>
      <c r="O183" s="15"/>
      <c r="P183" s="68"/>
      <c r="Q183" s="68"/>
      <c r="R183" s="56" t="s">
        <v>76</v>
      </c>
      <c r="S183" s="16" t="s">
        <v>347</v>
      </c>
      <c r="T183" s="73"/>
      <c r="U183" s="74">
        <v>8244.7744140625</v>
      </c>
      <c r="V183" s="74">
        <v>5539.22265625</v>
      </c>
      <c r="W183" s="72" t="s">
        <v>67</v>
      </c>
      <c r="X183" s="75"/>
      <c r="Y183" s="75"/>
      <c r="Z183" s="69">
        <v>183</v>
      </c>
      <c r="AA18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3" s="76" t="str">
        <f>VLOOKUP(Vertices[[#This Row],[Vertex]],Lookup!A:B,2,FALSE)</f>
        <v>Paper: Identifying Middlewares for Mashup Personal Learning Environments</v>
      </c>
      <c r="AD183" t="s">
        <v>5180</v>
      </c>
      <c r="AE183" t="str">
        <f>Vertices[[#This Row],[Tooltip]]</f>
        <v>http://mashe.hawksey.info/2009/08/paper-identifying-middlewares-for-mashup-personal-learning-environments/</v>
      </c>
    </row>
    <row r="184" spans="1:31" ht="30" x14ac:dyDescent="0.25">
      <c r="A184" s="14" t="s">
        <v>348</v>
      </c>
      <c r="B184" s="51">
        <v>2</v>
      </c>
      <c r="C184" s="51"/>
      <c r="D184" s="51"/>
      <c r="E184" s="52">
        <v>7</v>
      </c>
      <c r="F184" s="52">
        <v>5.8824000000000001E-2</v>
      </c>
      <c r="G184" s="52">
        <v>0</v>
      </c>
      <c r="H184" s="52">
        <v>1.1253120000000001</v>
      </c>
      <c r="I184" s="52">
        <v>0</v>
      </c>
      <c r="J184" s="15"/>
      <c r="K184" s="15"/>
      <c r="L184" s="71">
        <v>1.9609749885855516</v>
      </c>
      <c r="M184" s="67"/>
      <c r="N184" s="15"/>
      <c r="O184" s="15"/>
      <c r="P184" s="68"/>
      <c r="Q184" s="68"/>
      <c r="R184" s="56" t="s">
        <v>76</v>
      </c>
      <c r="S184" s="16" t="s">
        <v>348</v>
      </c>
      <c r="T184" s="73"/>
      <c r="U184" s="74">
        <v>7546.93994140625</v>
      </c>
      <c r="V184" s="74">
        <v>5749.8828125</v>
      </c>
      <c r="W184" s="72" t="s">
        <v>67</v>
      </c>
      <c r="X184" s="75"/>
      <c r="Y184" s="75"/>
      <c r="Z184" s="69">
        <v>184</v>
      </c>
      <c r="AA18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4" s="76" t="str">
        <f>VLOOKUP(Vertices[[#This Row],[Vertex]],Lookup!A:B,2,FALSE)</f>
        <v>A World Where No-One Visits Our Web Sites</v>
      </c>
      <c r="AD184" t="s">
        <v>5180</v>
      </c>
      <c r="AE184" t="str">
        <f>Vertices[[#This Row],[Tooltip]]</f>
        <v>http://ukwebfocus.wordpress.com/2009/07/31/a-world-where-no-one-visits-our-web-sites/</v>
      </c>
    </row>
    <row r="185" spans="1:31" ht="30" x14ac:dyDescent="0.25">
      <c r="A185" s="14" t="s">
        <v>349</v>
      </c>
      <c r="B185" s="51">
        <v>1</v>
      </c>
      <c r="C185" s="51"/>
      <c r="D185" s="51"/>
      <c r="E185" s="52">
        <v>0</v>
      </c>
      <c r="F185" s="52">
        <v>1</v>
      </c>
      <c r="G185" s="52">
        <v>0</v>
      </c>
      <c r="H185" s="52">
        <v>0.99999800000000005</v>
      </c>
      <c r="I185" s="52">
        <v>0</v>
      </c>
      <c r="J185" s="15"/>
      <c r="K185" s="15"/>
      <c r="L185" s="71">
        <v>1.8706155322449878</v>
      </c>
      <c r="M185" s="67"/>
      <c r="N185" s="15"/>
      <c r="O185" s="15"/>
      <c r="P185" s="68"/>
      <c r="Q185" s="68"/>
      <c r="R185" s="56" t="s">
        <v>76</v>
      </c>
      <c r="S185" s="16" t="s">
        <v>349</v>
      </c>
      <c r="T185" s="73"/>
      <c r="U185" s="74">
        <v>6872.54833984375</v>
      </c>
      <c r="V185" s="74">
        <v>244.42955017089801</v>
      </c>
      <c r="W185" s="72" t="s">
        <v>67</v>
      </c>
      <c r="X185" s="75"/>
      <c r="Y185" s="75"/>
      <c r="Z185" s="69">
        <v>185</v>
      </c>
      <c r="AA18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5" s="76" t="str">
        <f>VLOOKUP(Vertices[[#This Row],[Vertex]],Lookup!A:B,2,FALSE)</f>
        <v>What Iâ€™ve starred this week: June 30, 2009</v>
      </c>
      <c r="AD185" t="s">
        <v>5180</v>
      </c>
      <c r="AE185" t="str">
        <f>Vertices[[#This Row],[Tooltip]]</f>
        <v>http://mashe.hawksey.info/2009/06/what-ive-starred-this-week-june-30-2009/</v>
      </c>
    </row>
    <row r="186" spans="1:31" ht="30" x14ac:dyDescent="0.25">
      <c r="A186" s="14" t="s">
        <v>350</v>
      </c>
      <c r="B186" s="51">
        <v>1</v>
      </c>
      <c r="C186" s="51"/>
      <c r="D186" s="51"/>
      <c r="E186" s="52">
        <v>0</v>
      </c>
      <c r="F186" s="52">
        <v>1</v>
      </c>
      <c r="G186" s="52">
        <v>0</v>
      </c>
      <c r="H186" s="52">
        <v>0.99999800000000005</v>
      </c>
      <c r="I186" s="52">
        <v>0</v>
      </c>
      <c r="J186" s="15"/>
      <c r="K186" s="15"/>
      <c r="L186" s="71">
        <v>1.8706155322449878</v>
      </c>
      <c r="M186" s="67"/>
      <c r="N186" s="15"/>
      <c r="O186" s="15"/>
      <c r="P186" s="68"/>
      <c r="Q186" s="68"/>
      <c r="R186" s="56" t="s">
        <v>76</v>
      </c>
      <c r="S186" s="16" t="s">
        <v>350</v>
      </c>
      <c r="T186" s="73"/>
      <c r="U186" s="74">
        <v>6674.05712890625</v>
      </c>
      <c r="V186" s="74">
        <v>581.89221191406205</v>
      </c>
      <c r="W186" s="72" t="s">
        <v>67</v>
      </c>
      <c r="X186" s="75"/>
      <c r="Y186" s="75"/>
      <c r="Z186" s="69">
        <v>186</v>
      </c>
      <c r="AA18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6" s="76" t="str">
        <f>VLOOKUP(Vertices[[#This Row],[Vertex]],Lookup!A:B,2,FALSE)</f>
        <v>Launch of &amp;#8216;The Edgeless University&amp;#8217;: a new Demos report</v>
      </c>
      <c r="AD186" t="s">
        <v>5180</v>
      </c>
      <c r="AE186" t="str">
        <f>Vertices[[#This Row],[Tooltip]]</f>
        <v>http://ukwebfocus.wordpress.com/2009/06/23/launch-of-the-edgeless-university-a-new-demos-report/</v>
      </c>
    </row>
    <row r="187" spans="1:31" ht="30" x14ac:dyDescent="0.25">
      <c r="A187" s="14" t="s">
        <v>351</v>
      </c>
      <c r="B187" s="51">
        <v>2</v>
      </c>
      <c r="C187" s="51"/>
      <c r="D187" s="51"/>
      <c r="E187" s="52">
        <v>1</v>
      </c>
      <c r="F187" s="52">
        <v>0.5</v>
      </c>
      <c r="G187" s="52">
        <v>0</v>
      </c>
      <c r="H187" s="52">
        <v>1.4594560000000001</v>
      </c>
      <c r="I187" s="52">
        <v>0</v>
      </c>
      <c r="J187" s="15"/>
      <c r="K187" s="15"/>
      <c r="L187" s="71">
        <v>2.2019143104447325</v>
      </c>
      <c r="M187" s="67"/>
      <c r="N187" s="15"/>
      <c r="O187" s="15"/>
      <c r="P187" s="68"/>
      <c r="Q187" s="68"/>
      <c r="R187" s="56" t="s">
        <v>76</v>
      </c>
      <c r="S187" s="16" t="s">
        <v>351</v>
      </c>
      <c r="T187" s="73"/>
      <c r="U187" s="74">
        <v>8123.4150390625</v>
      </c>
      <c r="V187" s="74">
        <v>6865.7099609375</v>
      </c>
      <c r="W187" s="72" t="s">
        <v>67</v>
      </c>
      <c r="X187" s="75"/>
      <c r="Y187" s="75"/>
      <c r="Z187" s="69">
        <v>187</v>
      </c>
      <c r="AA18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7" s="76" t="str">
        <f>VLOOKUP(Vertices[[#This Row],[Vertex]],Lookup!A:B,2,FALSE)</f>
        <v>What Iâ€™ve starred this week: June 2, 2009</v>
      </c>
      <c r="AD187" t="s">
        <v>5180</v>
      </c>
      <c r="AE187" t="str">
        <f>Vertices[[#This Row],[Tooltip]]</f>
        <v>http://mashe.hawksey.info/2009/06/what-ive-starred-this-week-june-2-2009/</v>
      </c>
    </row>
    <row r="188" spans="1:31" ht="30" x14ac:dyDescent="0.25">
      <c r="A188" s="14" t="s">
        <v>352</v>
      </c>
      <c r="B188" s="51">
        <v>1</v>
      </c>
      <c r="C188" s="51"/>
      <c r="D188" s="51"/>
      <c r="E188" s="52">
        <v>0</v>
      </c>
      <c r="F188" s="52">
        <v>0.33333299999999999</v>
      </c>
      <c r="G188" s="52">
        <v>0</v>
      </c>
      <c r="H188" s="52">
        <v>0.77026899999999998</v>
      </c>
      <c r="I188" s="52">
        <v>0</v>
      </c>
      <c r="J188" s="15"/>
      <c r="K188" s="15"/>
      <c r="L188" s="71">
        <v>1.7049661431451153</v>
      </c>
      <c r="M188" s="67"/>
      <c r="N188" s="15"/>
      <c r="O188" s="15"/>
      <c r="P188" s="68"/>
      <c r="Q188" s="68"/>
      <c r="R188" s="56" t="s">
        <v>76</v>
      </c>
      <c r="S188" s="16" t="s">
        <v>352</v>
      </c>
      <c r="T188" s="73"/>
      <c r="U188" s="74">
        <v>7755.48291015625</v>
      </c>
      <c r="V188" s="74">
        <v>7364.7490234375</v>
      </c>
      <c r="W188" s="72" t="s">
        <v>67</v>
      </c>
      <c r="X188" s="75"/>
      <c r="Y188" s="75"/>
      <c r="Z188" s="69">
        <v>188</v>
      </c>
      <c r="AA18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8" s="76" t="str">
        <f>VLOOKUP(Vertices[[#This Row],[Vertex]],Lookup!A:B,2,FALSE)</f>
        <v>Google Wave, HTML 5 and Browser Policies</v>
      </c>
      <c r="AD188" t="s">
        <v>5180</v>
      </c>
      <c r="AE188" t="str">
        <f>Vertices[[#This Row],[Tooltip]]</f>
        <v>http://ukwebfocus.wordpress.com/2009/06/01/google-wave-html-5-and-browser-policies/</v>
      </c>
    </row>
    <row r="189" spans="1:31" ht="30" x14ac:dyDescent="0.25">
      <c r="A189" s="14" t="s">
        <v>353</v>
      </c>
      <c r="B189" s="51">
        <v>1</v>
      </c>
      <c r="C189" s="51"/>
      <c r="D189" s="51"/>
      <c r="E189" s="52">
        <v>0</v>
      </c>
      <c r="F189" s="52">
        <v>0.33333299999999999</v>
      </c>
      <c r="G189" s="52">
        <v>0</v>
      </c>
      <c r="H189" s="52">
        <v>0.77026899999999998</v>
      </c>
      <c r="I189" s="52">
        <v>0</v>
      </c>
      <c r="J189" s="15"/>
      <c r="K189" s="15"/>
      <c r="L189" s="71">
        <v>1.7049661431451153</v>
      </c>
      <c r="M189" s="67"/>
      <c r="N189" s="15"/>
      <c r="O189" s="15"/>
      <c r="P189" s="68"/>
      <c r="Q189" s="68"/>
      <c r="R189" s="56" t="s">
        <v>76</v>
      </c>
      <c r="S189" s="16" t="s">
        <v>353</v>
      </c>
      <c r="T189" s="73"/>
      <c r="U189" s="74">
        <v>8339.1748046875</v>
      </c>
      <c r="V189" s="74">
        <v>6306.09912109375</v>
      </c>
      <c r="W189" s="72" t="s">
        <v>67</v>
      </c>
      <c r="X189" s="75"/>
      <c r="Y189" s="75"/>
      <c r="Z189" s="69">
        <v>189</v>
      </c>
      <c r="AA18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89" s="76" t="str">
        <f>VLOOKUP(Vertices[[#This Row],[Vertex]],Lookup!A:B,2,FALSE)</f>
        <v>Reflections on Use of Twitter at the #CILIP-CYMRU09 Conference</v>
      </c>
      <c r="AD189" t="s">
        <v>5180</v>
      </c>
      <c r="AE189" t="str">
        <f>Vertices[[#This Row],[Tooltip]]</f>
        <v>http://ukwebfocus.wordpress.com/2009/05/26/reflections-on-use-of-twitter-at-the-cilip-cymru09-conference/</v>
      </c>
    </row>
    <row r="190" spans="1:31" ht="30" x14ac:dyDescent="0.25">
      <c r="A190" s="14" t="s">
        <v>354</v>
      </c>
      <c r="B190" s="51">
        <v>1</v>
      </c>
      <c r="C190" s="51"/>
      <c r="D190" s="51"/>
      <c r="E190" s="52">
        <v>0</v>
      </c>
      <c r="F190" s="52">
        <v>1</v>
      </c>
      <c r="G190" s="52">
        <v>0</v>
      </c>
      <c r="H190" s="52">
        <v>0.99999800000000005</v>
      </c>
      <c r="I190" s="52">
        <v>0</v>
      </c>
      <c r="J190" s="15"/>
      <c r="K190" s="15"/>
      <c r="L190" s="71">
        <v>1.8706155322449878</v>
      </c>
      <c r="M190" s="67"/>
      <c r="N190" s="15"/>
      <c r="O190" s="15"/>
      <c r="P190" s="68"/>
      <c r="Q190" s="68"/>
      <c r="R190" s="56" t="s">
        <v>76</v>
      </c>
      <c r="S190" s="16" t="s">
        <v>354</v>
      </c>
      <c r="T190" s="73"/>
      <c r="U190" s="74">
        <v>6574.81982421875</v>
      </c>
      <c r="V190" s="74">
        <v>244.42955017089801</v>
      </c>
      <c r="W190" s="72" t="s">
        <v>67</v>
      </c>
      <c r="X190" s="75"/>
      <c r="Y190" s="75"/>
      <c r="Z190" s="69">
        <v>190</v>
      </c>
      <c r="AA19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0" s="76" t="str">
        <f>VLOOKUP(Vertices[[#This Row],[Vertex]],Lookup!A:B,2,FALSE)</f>
        <v>What Iâ€™ve 'starred' this week â€“ May 19, 2009</v>
      </c>
      <c r="AD190" t="s">
        <v>5180</v>
      </c>
      <c r="AE190" t="str">
        <f>Vertices[[#This Row],[Tooltip]]</f>
        <v>http://mashe.hawksey.info/2009/05/what-ive-starred-this-week-may-19-2009/</v>
      </c>
    </row>
    <row r="191" spans="1:31" ht="30" x14ac:dyDescent="0.25">
      <c r="A191" s="14" t="s">
        <v>355</v>
      </c>
      <c r="B191" s="51">
        <v>1</v>
      </c>
      <c r="C191" s="51"/>
      <c r="D191" s="51"/>
      <c r="E191" s="52">
        <v>0</v>
      </c>
      <c r="F191" s="52">
        <v>1</v>
      </c>
      <c r="G191" s="52">
        <v>0</v>
      </c>
      <c r="H191" s="52">
        <v>0.99999800000000005</v>
      </c>
      <c r="I191" s="52">
        <v>0</v>
      </c>
      <c r="J191" s="15"/>
      <c r="K191" s="15"/>
      <c r="L191" s="71">
        <v>1.8706155322449878</v>
      </c>
      <c r="M191" s="67"/>
      <c r="N191" s="15"/>
      <c r="O191" s="15"/>
      <c r="P191" s="68"/>
      <c r="Q191" s="68"/>
      <c r="R191" s="56" t="s">
        <v>76</v>
      </c>
      <c r="S191" s="16" t="s">
        <v>355</v>
      </c>
      <c r="T191" s="73"/>
      <c r="U191" s="74">
        <v>6376.328125</v>
      </c>
      <c r="V191" s="74">
        <v>581.89221191406205</v>
      </c>
      <c r="W191" s="72" t="s">
        <v>67</v>
      </c>
      <c r="X191" s="75"/>
      <c r="Y191" s="75"/>
      <c r="Z191" s="69">
        <v>191</v>
      </c>
      <c r="AA19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1" s="76" t="str">
        <f>VLOOKUP(Vertices[[#This Row],[Vertex]],Lookup!A:B,2,FALSE)</f>
        <v>&amp;#8220;Higher Education in a Web 2.0 World&amp;#8221; Report Published</v>
      </c>
      <c r="AD191" t="s">
        <v>5180</v>
      </c>
      <c r="AE191" t="str">
        <f>Vertices[[#This Row],[Tooltip]]</f>
        <v>http://ukwebfocus.wordpress.com/2009/05/12/higher-education-in-a-web-2-0-world-report-published/</v>
      </c>
    </row>
    <row r="192" spans="1:31" ht="30" x14ac:dyDescent="0.25">
      <c r="A192" s="14" t="s">
        <v>356</v>
      </c>
      <c r="B192" s="51">
        <v>1</v>
      </c>
      <c r="C192" s="51"/>
      <c r="D192" s="51"/>
      <c r="E192" s="52">
        <v>0</v>
      </c>
      <c r="F192" s="52">
        <v>5.2631999999999998E-2</v>
      </c>
      <c r="G192" s="52">
        <v>0</v>
      </c>
      <c r="H192" s="52">
        <v>0.59129299999999996</v>
      </c>
      <c r="I192" s="52">
        <v>0</v>
      </c>
      <c r="J192" s="15"/>
      <c r="K192" s="15"/>
      <c r="L192" s="71">
        <v>1.5759129323465713</v>
      </c>
      <c r="M192" s="67"/>
      <c r="N192" s="15"/>
      <c r="O192" s="15"/>
      <c r="P192" s="68"/>
      <c r="Q192" s="68"/>
      <c r="R192" s="56" t="s">
        <v>76</v>
      </c>
      <c r="S192" s="16" t="s">
        <v>356</v>
      </c>
      <c r="T192" s="73"/>
      <c r="U192" s="74">
        <v>6803.3369140625</v>
      </c>
      <c r="V192" s="74">
        <v>6832.5732421875</v>
      </c>
      <c r="W192" s="72" t="s">
        <v>67</v>
      </c>
      <c r="X192" s="75"/>
      <c r="Y192" s="75"/>
      <c r="Z192" s="69">
        <v>192</v>
      </c>
      <c r="AA19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2" s="76" t="str">
        <f>VLOOKUP(Vertices[[#This Row],[Vertex]],Lookup!A:B,2,FALSE)</f>
        <v>RSC-MP3: HE Update Apr 09</v>
      </c>
      <c r="AD192" t="s">
        <v>5180</v>
      </c>
      <c r="AE192" t="str">
        <f>Vertices[[#This Row],[Tooltip]]</f>
        <v>http://mashe.hawksey.info/2009/05/rsc-mp3-he-update-apr-09/</v>
      </c>
    </row>
    <row r="193" spans="1:31" ht="30" x14ac:dyDescent="0.25">
      <c r="A193" s="14" t="s">
        <v>357</v>
      </c>
      <c r="B193" s="51">
        <v>1</v>
      </c>
      <c r="C193" s="51"/>
      <c r="D193" s="51"/>
      <c r="E193" s="52">
        <v>0</v>
      </c>
      <c r="F193" s="52">
        <v>1</v>
      </c>
      <c r="G193" s="52">
        <v>0</v>
      </c>
      <c r="H193" s="52">
        <v>0.99999800000000005</v>
      </c>
      <c r="I193" s="52">
        <v>0</v>
      </c>
      <c r="J193" s="15"/>
      <c r="K193" s="15"/>
      <c r="L193" s="71">
        <v>1.8706155322449878</v>
      </c>
      <c r="M193" s="67"/>
      <c r="N193" s="15"/>
      <c r="O193" s="15"/>
      <c r="P193" s="68"/>
      <c r="Q193" s="68"/>
      <c r="R193" s="56" t="s">
        <v>76</v>
      </c>
      <c r="S193" s="16" t="s">
        <v>357</v>
      </c>
      <c r="T193" s="73"/>
      <c r="U193" s="74">
        <v>8063.33544921875</v>
      </c>
      <c r="V193" s="74">
        <v>244.42955017089801</v>
      </c>
      <c r="W193" s="72" t="s">
        <v>67</v>
      </c>
      <c r="X193" s="75"/>
      <c r="Y193" s="75"/>
      <c r="Z193" s="69">
        <v>193</v>
      </c>
      <c r="AA19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3" s="76" t="str">
        <f>VLOOKUP(Vertices[[#This Row],[Vertex]],Lookup!A:B,2,FALSE)</f>
        <v>What I've 'starred' this week â€“ March 10, 2009</v>
      </c>
      <c r="AD193" t="s">
        <v>5180</v>
      </c>
      <c r="AE193" t="str">
        <f>Vertices[[#This Row],[Tooltip]]</f>
        <v>http://mashe.hawksey.info/2009/03/what-ive-starred-this-week-march-10-2009/</v>
      </c>
    </row>
    <row r="194" spans="1:31" ht="30" x14ac:dyDescent="0.25">
      <c r="A194" s="14" t="s">
        <v>358</v>
      </c>
      <c r="B194" s="51">
        <v>1</v>
      </c>
      <c r="C194" s="51"/>
      <c r="D194" s="51"/>
      <c r="E194" s="52">
        <v>0</v>
      </c>
      <c r="F194" s="52">
        <v>1</v>
      </c>
      <c r="G194" s="52">
        <v>0</v>
      </c>
      <c r="H194" s="52">
        <v>0.99999800000000005</v>
      </c>
      <c r="I194" s="52">
        <v>0</v>
      </c>
      <c r="J194" s="15"/>
      <c r="K194" s="15"/>
      <c r="L194" s="71">
        <v>1.8706155322449878</v>
      </c>
      <c r="M194" s="67"/>
      <c r="N194" s="15"/>
      <c r="O194" s="15"/>
      <c r="P194" s="68"/>
      <c r="Q194" s="68"/>
      <c r="R194" s="56" t="s">
        <v>76</v>
      </c>
      <c r="S194" s="16" t="s">
        <v>358</v>
      </c>
      <c r="T194" s="73"/>
      <c r="U194" s="74">
        <v>7864.84423828125</v>
      </c>
      <c r="V194" s="74">
        <v>582.04034423828102</v>
      </c>
      <c r="W194" s="72" t="s">
        <v>67</v>
      </c>
      <c r="X194" s="75"/>
      <c r="Y194" s="75"/>
      <c r="Z194" s="69">
        <v>194</v>
      </c>
      <c r="AA19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4" s="76" t="str">
        <f>VLOOKUP(Vertices[[#This Row],[Vertex]],Lookup!A:B,2,FALSE)</f>
        <v>What Are the #jiscbid Evaluators Thinking?</v>
      </c>
      <c r="AD194" t="s">
        <v>5180</v>
      </c>
      <c r="AE194" t="str">
        <f>Vertices[[#This Row],[Tooltip]]</f>
        <v>http://ukwebfocus.wordpress.com/2009/03/04/what-are-the-jiscbid-evaluators-thinking/</v>
      </c>
    </row>
    <row r="195" spans="1:31" ht="30" x14ac:dyDescent="0.25">
      <c r="A195" s="14" t="s">
        <v>359</v>
      </c>
      <c r="B195" s="51">
        <v>1</v>
      </c>
      <c r="C195" s="51"/>
      <c r="D195" s="51"/>
      <c r="E195" s="52">
        <v>0</v>
      </c>
      <c r="F195" s="52">
        <v>1</v>
      </c>
      <c r="G195" s="52">
        <v>0</v>
      </c>
      <c r="H195" s="52">
        <v>0.99999800000000005</v>
      </c>
      <c r="I195" s="52">
        <v>0</v>
      </c>
      <c r="J195" s="15"/>
      <c r="K195" s="15"/>
      <c r="L195" s="71">
        <v>1.8706155322449878</v>
      </c>
      <c r="M195" s="67"/>
      <c r="N195" s="15"/>
      <c r="O195" s="15"/>
      <c r="P195" s="68"/>
      <c r="Q195" s="68"/>
      <c r="R195" s="56" t="s">
        <v>76</v>
      </c>
      <c r="S195" s="16" t="s">
        <v>359</v>
      </c>
      <c r="T195" s="73"/>
      <c r="U195" s="74">
        <v>7765.73095703125</v>
      </c>
      <c r="V195" s="74">
        <v>244.42955017089801</v>
      </c>
      <c r="W195" s="72" t="s">
        <v>67</v>
      </c>
      <c r="X195" s="75"/>
      <c r="Y195" s="75"/>
      <c r="Z195" s="69">
        <v>195</v>
      </c>
      <c r="AA19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5" s="76" t="str">
        <f>VLOOKUP(Vertices[[#This Row],[Vertex]],Lookup!A:B,2,FALSE)</f>
        <v>What I've 'starred' this week â€“ January 19, 2009</v>
      </c>
      <c r="AD195" t="s">
        <v>5180</v>
      </c>
      <c r="AE195" t="str">
        <f>Vertices[[#This Row],[Tooltip]]</f>
        <v>http://mashe.hawksey.info/2009/01/what-ive-starred-this-week-january-19-2009/</v>
      </c>
    </row>
    <row r="196" spans="1:31" ht="30" x14ac:dyDescent="0.25">
      <c r="A196" s="14" t="s">
        <v>360</v>
      </c>
      <c r="B196" s="51">
        <v>1</v>
      </c>
      <c r="C196" s="51"/>
      <c r="D196" s="51"/>
      <c r="E196" s="52">
        <v>0</v>
      </c>
      <c r="F196" s="52">
        <v>1</v>
      </c>
      <c r="G196" s="52">
        <v>0</v>
      </c>
      <c r="H196" s="52">
        <v>0.99999800000000005</v>
      </c>
      <c r="I196" s="52">
        <v>0</v>
      </c>
      <c r="J196" s="15"/>
      <c r="K196" s="15"/>
      <c r="L196" s="71">
        <v>1.8706155322449878</v>
      </c>
      <c r="M196" s="67"/>
      <c r="N196" s="15"/>
      <c r="O196" s="15"/>
      <c r="P196" s="68"/>
      <c r="Q196" s="68"/>
      <c r="R196" s="56" t="s">
        <v>76</v>
      </c>
      <c r="S196" s="16" t="s">
        <v>360</v>
      </c>
      <c r="T196" s="73"/>
      <c r="U196" s="74">
        <v>7567.23974609375</v>
      </c>
      <c r="V196" s="74">
        <v>581.89221191406205</v>
      </c>
      <c r="W196" s="72" t="s">
        <v>67</v>
      </c>
      <c r="X196" s="75"/>
      <c r="Y196" s="75"/>
      <c r="Z196" s="69">
        <v>196</v>
      </c>
      <c r="AA19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6" s="76" t="str">
        <f>VLOOKUP(Vertices[[#This Row],[Vertex]],Lookup!A:B,2,FALSE)</f>
        <v>A Framework For Making Use of Facebook</v>
      </c>
      <c r="AD196" t="s">
        <v>5180</v>
      </c>
      <c r="AE196" t="str">
        <f>Vertices[[#This Row],[Tooltip]]</f>
        <v>http://ukwebfocus.wordpress.com/2009/01/13/a-framework-for-making-use-of-facebook/</v>
      </c>
    </row>
    <row r="197" spans="1:31" ht="30" x14ac:dyDescent="0.25">
      <c r="A197" s="14" t="s">
        <v>361</v>
      </c>
      <c r="B197" s="51">
        <v>2</v>
      </c>
      <c r="C197" s="51"/>
      <c r="D197" s="51"/>
      <c r="E197" s="52">
        <v>2</v>
      </c>
      <c r="F197" s="52">
        <v>0.25</v>
      </c>
      <c r="G197" s="52">
        <v>0</v>
      </c>
      <c r="H197" s="52">
        <v>1.298243</v>
      </c>
      <c r="I197" s="52">
        <v>0</v>
      </c>
      <c r="J197" s="15"/>
      <c r="K197" s="15"/>
      <c r="L197" s="71">
        <v>2.0856693654662677</v>
      </c>
      <c r="M197" s="67"/>
      <c r="N197" s="15"/>
      <c r="O197" s="15"/>
      <c r="P197" s="68"/>
      <c r="Q197" s="68"/>
      <c r="R197" s="56" t="s">
        <v>76</v>
      </c>
      <c r="S197" s="16" t="s">
        <v>361</v>
      </c>
      <c r="T197" s="73"/>
      <c r="U197" s="74">
        <v>7560.4638671875</v>
      </c>
      <c r="V197" s="74">
        <v>6684.150390625</v>
      </c>
      <c r="W197" s="72" t="s">
        <v>67</v>
      </c>
      <c r="X197" s="75"/>
      <c r="Y197" s="75"/>
      <c r="Z197" s="69">
        <v>197</v>
      </c>
      <c r="AA19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7" s="76" t="str">
        <f>VLOOKUP(Vertices[[#This Row],[Vertex]],Lookup!A:B,2,FALSE)</f>
        <v>What I've 'starred' this week â€“ December 12, 2008</v>
      </c>
      <c r="AD197" t="s">
        <v>5180</v>
      </c>
      <c r="AE197" t="str">
        <f>Vertices[[#This Row],[Tooltip]]</f>
        <v>http://mashe.hawksey.info/2008/12/what-ive-starred-this-week-december-12-2008/</v>
      </c>
    </row>
    <row r="198" spans="1:31" ht="30" x14ac:dyDescent="0.25">
      <c r="A198" s="14" t="s">
        <v>362</v>
      </c>
      <c r="B198" s="51">
        <v>1</v>
      </c>
      <c r="C198" s="51"/>
      <c r="D198" s="51"/>
      <c r="E198" s="52">
        <v>0</v>
      </c>
      <c r="F198" s="52">
        <v>0.16666700000000001</v>
      </c>
      <c r="G198" s="52">
        <v>0</v>
      </c>
      <c r="H198" s="52">
        <v>0.70175299999999996</v>
      </c>
      <c r="I198" s="52">
        <v>0</v>
      </c>
      <c r="J198" s="15"/>
      <c r="K198" s="15"/>
      <c r="L198" s="71">
        <v>1.6555616990237076</v>
      </c>
      <c r="M198" s="67"/>
      <c r="N198" s="15"/>
      <c r="O198" s="15"/>
      <c r="P198" s="68"/>
      <c r="Q198" s="68"/>
      <c r="R198" s="56" t="s">
        <v>76</v>
      </c>
      <c r="S198" s="16" t="s">
        <v>362</v>
      </c>
      <c r="T198" s="73"/>
      <c r="U198" s="74">
        <v>7841.91064453125</v>
      </c>
      <c r="V198" s="74">
        <v>7234.599609375</v>
      </c>
      <c r="W198" s="72" t="s">
        <v>67</v>
      </c>
      <c r="X198" s="75"/>
      <c r="Y198" s="75"/>
      <c r="Z198" s="69">
        <v>198</v>
      </c>
      <c r="AA19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8" s="76" t="str">
        <f>VLOOKUP(Vertices[[#This Row],[Vertex]],Lookup!A:B,2,FALSE)</f>
        <v>Butler Group Report on &amp;#8220;Enterprise Web 2.0: Building the next generation Workplace&amp;#8221;</v>
      </c>
      <c r="AD198" t="s">
        <v>5180</v>
      </c>
      <c r="AE198" t="str">
        <f>Vertices[[#This Row],[Tooltip]]</f>
        <v>http://ukwebfocus.wordpress.com/2008/12/11/butler-group-report-on-enterprise-web-20-building-the-next-generation-workplace/</v>
      </c>
    </row>
    <row r="199" spans="1:31" ht="30" x14ac:dyDescent="0.25">
      <c r="A199" s="14" t="s">
        <v>363</v>
      </c>
      <c r="B199" s="51">
        <v>1</v>
      </c>
      <c r="C199" s="51"/>
      <c r="D199" s="51"/>
      <c r="E199" s="52">
        <v>0</v>
      </c>
      <c r="F199" s="52">
        <v>1</v>
      </c>
      <c r="G199" s="52">
        <v>0</v>
      </c>
      <c r="H199" s="52">
        <v>0.99999800000000005</v>
      </c>
      <c r="I199" s="52">
        <v>0</v>
      </c>
      <c r="J199" s="15"/>
      <c r="K199" s="15"/>
      <c r="L199" s="71">
        <v>1.8706155322449878</v>
      </c>
      <c r="M199" s="67"/>
      <c r="N199" s="15"/>
      <c r="O199" s="15"/>
      <c r="P199" s="68"/>
      <c r="Q199" s="68"/>
      <c r="R199" s="56" t="s">
        <v>76</v>
      </c>
      <c r="S199" s="16" t="s">
        <v>363</v>
      </c>
      <c r="T199" s="73"/>
      <c r="U199" s="74">
        <v>7468.00244140625</v>
      </c>
      <c r="V199" s="74">
        <v>244.42955017089801</v>
      </c>
      <c r="W199" s="72" t="s">
        <v>67</v>
      </c>
      <c r="X199" s="75"/>
      <c r="Y199" s="75"/>
      <c r="Z199" s="69">
        <v>199</v>
      </c>
      <c r="AA19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199" s="76" t="str">
        <f>VLOOKUP(Vertices[[#This Row],[Vertex]],Lookup!A:B,2,FALSE)</f>
        <v>Twitter Ye! Twitter Ye! Keep your students informed with free SMS text message broadcasts!</v>
      </c>
      <c r="AD199" t="s">
        <v>5180</v>
      </c>
      <c r="AE199" t="str">
        <f>Vertices[[#This Row],[Tooltip]]</f>
        <v>http://mashe.hawksey.info/2008/07/twitter-ye-twitter-ye-keep-your-students-informed-with-free-sms-text-message-broadcasts/</v>
      </c>
    </row>
    <row r="200" spans="1:31" ht="30" x14ac:dyDescent="0.25">
      <c r="A200" s="14" t="s">
        <v>364</v>
      </c>
      <c r="B200" s="51">
        <v>1</v>
      </c>
      <c r="C200" s="51"/>
      <c r="D200" s="51"/>
      <c r="E200" s="52">
        <v>0</v>
      </c>
      <c r="F200" s="52">
        <v>1</v>
      </c>
      <c r="G200" s="52">
        <v>0</v>
      </c>
      <c r="H200" s="52">
        <v>0.99999800000000005</v>
      </c>
      <c r="I200" s="52">
        <v>0</v>
      </c>
      <c r="J200" s="15"/>
      <c r="K200" s="15"/>
      <c r="L200" s="71">
        <v>1.8706155322449878</v>
      </c>
      <c r="M200" s="67"/>
      <c r="N200" s="15"/>
      <c r="O200" s="15"/>
      <c r="P200" s="68"/>
      <c r="Q200" s="68"/>
      <c r="R200" s="56" t="s">
        <v>76</v>
      </c>
      <c r="S200" s="16" t="s">
        <v>364</v>
      </c>
      <c r="T200" s="73"/>
      <c r="U200" s="74">
        <v>7269.51123046875</v>
      </c>
      <c r="V200" s="74">
        <v>581.89221191406205</v>
      </c>
      <c r="W200" s="72" t="s">
        <v>67</v>
      </c>
      <c r="X200" s="75"/>
      <c r="Y200" s="75"/>
      <c r="Z200" s="69">
        <v>200</v>
      </c>
      <c r="AA20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0" s="76" t="str">
        <f>VLOOKUP(Vertices[[#This Row],[Vertex]],Lookup!A:B,2,FALSE)</f>
        <v>Use of Twitter to Support IWMW Events</v>
      </c>
      <c r="AD200" t="s">
        <v>5180</v>
      </c>
      <c r="AE200" t="str">
        <f>Vertices[[#This Row],[Tooltip]]</f>
        <v>http://ukwebfocus.wordpress.com/2008/07/30/use-of-twitter-to-support-iwmw-events/</v>
      </c>
    </row>
    <row r="201" spans="1:31" ht="30" x14ac:dyDescent="0.25">
      <c r="A201" s="14" t="s">
        <v>365</v>
      </c>
      <c r="B201" s="51">
        <v>1</v>
      </c>
      <c r="C201" s="51"/>
      <c r="D201" s="51"/>
      <c r="E201" s="52">
        <v>0</v>
      </c>
      <c r="F201" s="52">
        <v>1</v>
      </c>
      <c r="G201" s="52">
        <v>0</v>
      </c>
      <c r="H201" s="52">
        <v>0.99999800000000005</v>
      </c>
      <c r="I201" s="52">
        <v>0</v>
      </c>
      <c r="J201" s="15"/>
      <c r="K201" s="15"/>
      <c r="L201" s="71">
        <v>1.8706155322449878</v>
      </c>
      <c r="M201" s="67"/>
      <c r="N201" s="15"/>
      <c r="O201" s="15"/>
      <c r="P201" s="68"/>
      <c r="Q201" s="68"/>
      <c r="R201" s="56" t="s">
        <v>76</v>
      </c>
      <c r="S201" s="16" t="s">
        <v>365</v>
      </c>
      <c r="T201" s="73"/>
      <c r="U201" s="74">
        <v>6277.13037109375</v>
      </c>
      <c r="V201" s="74">
        <v>244.42955017089801</v>
      </c>
      <c r="W201" s="72" t="s">
        <v>67</v>
      </c>
      <c r="X201" s="75"/>
      <c r="Y201" s="75"/>
      <c r="Z201" s="69">
        <v>201</v>
      </c>
      <c r="AA20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1" s="76" t="str">
        <f>VLOOKUP(Vertices[[#This Row],[Vertex]],Lookup!A:B,2,FALSE)</f>
        <v>University lectures on iTunes</v>
      </c>
      <c r="AD201" t="s">
        <v>5180</v>
      </c>
      <c r="AE201" t="str">
        <f>Vertices[[#This Row],[Tooltip]]</f>
        <v>http://mashe.hawksey.info/2008/06/university-lectures-on-itunes/</v>
      </c>
    </row>
    <row r="202" spans="1:31" ht="30" x14ac:dyDescent="0.25">
      <c r="A202" s="14" t="s">
        <v>366</v>
      </c>
      <c r="B202" s="51">
        <v>1</v>
      </c>
      <c r="C202" s="51"/>
      <c r="D202" s="51"/>
      <c r="E202" s="52">
        <v>0</v>
      </c>
      <c r="F202" s="52">
        <v>1</v>
      </c>
      <c r="G202" s="52">
        <v>0</v>
      </c>
      <c r="H202" s="52">
        <v>0.99999800000000005</v>
      </c>
      <c r="I202" s="52">
        <v>0</v>
      </c>
      <c r="J202" s="15"/>
      <c r="K202" s="15"/>
      <c r="L202" s="71">
        <v>1.8706155322449878</v>
      </c>
      <c r="M202" s="67"/>
      <c r="N202" s="15"/>
      <c r="O202" s="15"/>
      <c r="P202" s="68"/>
      <c r="Q202" s="68"/>
      <c r="R202" s="56" t="s">
        <v>76</v>
      </c>
      <c r="S202" s="16" t="s">
        <v>366</v>
      </c>
      <c r="T202" s="73"/>
      <c r="U202" s="74">
        <v>6078.63916015625</v>
      </c>
      <c r="V202" s="74">
        <v>581.83758544921795</v>
      </c>
      <c r="W202" s="72" t="s">
        <v>67</v>
      </c>
      <c r="X202" s="75"/>
      <c r="Y202" s="75"/>
      <c r="Z202" s="69">
        <v>202</v>
      </c>
      <c r="AA20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2" s="76" t="str">
        <f>VLOOKUP(Vertices[[#This Row],[Vertex]],Lookup!A:B,2,FALSE)</f>
        <v>Top of the Pods, Podpickers</v>
      </c>
      <c r="AD202" t="s">
        <v>5180</v>
      </c>
      <c r="AE202" t="str">
        <f>Vertices[[#This Row],[Tooltip]]</f>
        <v>http://ukwebfocus.wordpress.com/2008/03/07/top-of-the-pods-podpickers/</v>
      </c>
    </row>
    <row r="203" spans="1:31" ht="30" x14ac:dyDescent="0.25">
      <c r="A203" s="14" t="s">
        <v>367</v>
      </c>
      <c r="B203" s="51">
        <v>2</v>
      </c>
      <c r="C203" s="51"/>
      <c r="D203" s="51"/>
      <c r="E203" s="52">
        <v>1</v>
      </c>
      <c r="F203" s="52">
        <v>0.5</v>
      </c>
      <c r="G203" s="52">
        <v>0</v>
      </c>
      <c r="H203" s="52">
        <v>1.4594560000000001</v>
      </c>
      <c r="I203" s="52">
        <v>0</v>
      </c>
      <c r="J203" s="15"/>
      <c r="K203" s="15"/>
      <c r="L203" s="71">
        <v>2.2019143104447325</v>
      </c>
      <c r="M203" s="67"/>
      <c r="N203" s="15"/>
      <c r="O203" s="15"/>
      <c r="P203" s="68"/>
      <c r="Q203" s="68"/>
      <c r="R203" s="56" t="s">
        <v>76</v>
      </c>
      <c r="S203" s="16" t="s">
        <v>367</v>
      </c>
      <c r="T203" s="73"/>
      <c r="U203" s="74">
        <v>7687.77001953125</v>
      </c>
      <c r="V203" s="74">
        <v>6947.07861328125</v>
      </c>
      <c r="W203" s="72" t="s">
        <v>67</v>
      </c>
      <c r="X203" s="75"/>
      <c r="Y203" s="75"/>
      <c r="Z203" s="69">
        <v>203</v>
      </c>
      <c r="AA20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3" s="76" t="str">
        <f>VLOOKUP(Vertices[[#This Row],[Vertex]],Lookup!A:B,2,FALSE)</f>
        <v>Rediscovering Auto-Discoverable RSS Feeds</v>
      </c>
      <c r="AD203" t="s">
        <v>5180</v>
      </c>
      <c r="AE203" t="str">
        <f>Vertices[[#This Row],[Tooltip]]</f>
        <v>http://ukwebfocus.wordpress.com/2011/08/24/rediscovering-auto-discoverable-rss-feeds/</v>
      </c>
    </row>
    <row r="204" spans="1:31" ht="30" x14ac:dyDescent="0.25">
      <c r="A204" s="14" t="s">
        <v>368</v>
      </c>
      <c r="B204" s="51">
        <v>1</v>
      </c>
      <c r="C204" s="51"/>
      <c r="D204" s="51"/>
      <c r="E204" s="52">
        <v>0</v>
      </c>
      <c r="F204" s="52">
        <v>0.33333299999999999</v>
      </c>
      <c r="G204" s="52">
        <v>0</v>
      </c>
      <c r="H204" s="52">
        <v>0.77026899999999998</v>
      </c>
      <c r="I204" s="52">
        <v>0</v>
      </c>
      <c r="J204" s="15"/>
      <c r="K204" s="15"/>
      <c r="L204" s="71">
        <v>1.7049661431451153</v>
      </c>
      <c r="M204" s="67"/>
      <c r="N204" s="15"/>
      <c r="O204" s="15"/>
      <c r="P204" s="68"/>
      <c r="Q204" s="68"/>
      <c r="R204" s="56" t="s">
        <v>76</v>
      </c>
      <c r="S204" s="16" t="s">
        <v>368</v>
      </c>
      <c r="T204" s="73"/>
      <c r="U204" s="74">
        <v>7279.2900390625</v>
      </c>
      <c r="V204" s="74">
        <v>6468.0693359375</v>
      </c>
      <c r="W204" s="72" t="s">
        <v>67</v>
      </c>
      <c r="X204" s="75"/>
      <c r="Y204" s="75"/>
      <c r="Z204" s="69">
        <v>204</v>
      </c>
      <c r="AA20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4" s="76" t="str">
        <f>VLOOKUP(Vertices[[#This Row],[Vertex]],Lookup!A:B,2,FALSE)</f>
        <v>Immediate Impressions on JISCâ€™s â€œCourse Data: Making the most of Course Informationâ€ Funding Call</v>
      </c>
      <c r="AD204" t="s">
        <v>5180</v>
      </c>
      <c r="AE204" t="str">
        <f>Vertices[[#This Row],[Tooltip]]</f>
        <v>http://blog.ouseful.info/2011/07/18/immediate-impressions-on-jiscs-course-data-making-the-most-of-course-information-funding-call/</v>
      </c>
    </row>
    <row r="205" spans="1:31" ht="30" x14ac:dyDescent="0.25">
      <c r="A205" s="14" t="s">
        <v>369</v>
      </c>
      <c r="B205" s="51">
        <v>1</v>
      </c>
      <c r="C205" s="51"/>
      <c r="D205" s="51"/>
      <c r="E205" s="52">
        <v>0</v>
      </c>
      <c r="F205" s="52">
        <v>0.33333299999999999</v>
      </c>
      <c r="G205" s="52">
        <v>0</v>
      </c>
      <c r="H205" s="52">
        <v>0.77026899999999998</v>
      </c>
      <c r="I205" s="52">
        <v>0</v>
      </c>
      <c r="J205" s="15"/>
      <c r="K205" s="15"/>
      <c r="L205" s="71">
        <v>1.7049661431451153</v>
      </c>
      <c r="M205" s="67"/>
      <c r="N205" s="15"/>
      <c r="O205" s="15"/>
      <c r="P205" s="68"/>
      <c r="Q205" s="68"/>
      <c r="R205" s="56" t="s">
        <v>76</v>
      </c>
      <c r="S205" s="16" t="s">
        <v>369</v>
      </c>
      <c r="T205" s="73"/>
      <c r="U205" s="74">
        <v>8271.291015625</v>
      </c>
      <c r="V205" s="74">
        <v>7249.169921875</v>
      </c>
      <c r="W205" s="72" t="s">
        <v>67</v>
      </c>
      <c r="X205" s="75"/>
      <c r="Y205" s="75"/>
      <c r="Z205" s="69">
        <v>205</v>
      </c>
      <c r="AA20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5" s="76" t="str">
        <f>VLOOKUP(Vertices[[#This Row],[Vertex]],Lookup!A:B,2,FALSE)</f>
        <v>Innovations in Campus Mapping</v>
      </c>
      <c r="AD205" t="s">
        <v>5180</v>
      </c>
      <c r="AE205" t="str">
        <f>Vertices[[#This Row],[Tooltip]]</f>
        <v>http://blog.ouseful.info/2011/07/26/innovations-in-campus-mapping/</v>
      </c>
    </row>
    <row r="206" spans="1:31" ht="30" x14ac:dyDescent="0.25">
      <c r="A206" s="14" t="s">
        <v>370</v>
      </c>
      <c r="B206" s="51">
        <v>1</v>
      </c>
      <c r="C206" s="51"/>
      <c r="D206" s="51"/>
      <c r="E206" s="52">
        <v>0</v>
      </c>
      <c r="F206" s="52">
        <v>0.33333299999999999</v>
      </c>
      <c r="G206" s="52">
        <v>0</v>
      </c>
      <c r="H206" s="52">
        <v>0.77026899999999998</v>
      </c>
      <c r="I206" s="52">
        <v>0</v>
      </c>
      <c r="J206" s="15"/>
      <c r="K206" s="15"/>
      <c r="L206" s="71">
        <v>1.7049661431451153</v>
      </c>
      <c r="M206" s="67"/>
      <c r="N206" s="15"/>
      <c r="O206" s="15"/>
      <c r="P206" s="68"/>
      <c r="Q206" s="68"/>
      <c r="R206" s="56" t="s">
        <v>76</v>
      </c>
      <c r="S206" s="16" t="s">
        <v>370</v>
      </c>
      <c r="T206" s="73"/>
      <c r="U206" s="74">
        <v>8251.9833984375</v>
      </c>
      <c r="V206" s="74">
        <v>7560.9931640625</v>
      </c>
      <c r="W206" s="72" t="s">
        <v>67</v>
      </c>
      <c r="X206" s="75"/>
      <c r="Y206" s="75"/>
      <c r="Z206" s="69">
        <v>206</v>
      </c>
      <c r="AA20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6" s="76" t="str">
        <f>VLOOKUP(Vertices[[#This Row],[Vertex]],Lookup!A:B,2,FALSE)</f>
        <v>Was I Wrong About Android?</v>
      </c>
      <c r="AD206" t="s">
        <v>5180</v>
      </c>
      <c r="AE206" t="str">
        <f>Vertices[[#This Row],[Tooltip]]</f>
        <v>http://ukwebfocus.wordpress.com/2011/08/23/was-i-wrong-about-android/</v>
      </c>
    </row>
    <row r="207" spans="1:31" ht="30" x14ac:dyDescent="0.25">
      <c r="A207" s="14" t="s">
        <v>371</v>
      </c>
      <c r="B207" s="51">
        <v>2</v>
      </c>
      <c r="C207" s="51"/>
      <c r="D207" s="51"/>
      <c r="E207" s="52">
        <v>1</v>
      </c>
      <c r="F207" s="52">
        <v>0.5</v>
      </c>
      <c r="G207" s="52">
        <v>0</v>
      </c>
      <c r="H207" s="52">
        <v>1.4594560000000001</v>
      </c>
      <c r="I207" s="52">
        <v>0</v>
      </c>
      <c r="J207" s="15"/>
      <c r="K207" s="15"/>
      <c r="L207" s="71">
        <v>2.2019143104447325</v>
      </c>
      <c r="M207" s="67"/>
      <c r="N207" s="15"/>
      <c r="O207" s="15"/>
      <c r="P207" s="68"/>
      <c r="Q207" s="68"/>
      <c r="R207" s="56" t="s">
        <v>76</v>
      </c>
      <c r="S207" s="16" t="s">
        <v>371</v>
      </c>
      <c r="T207" s="73"/>
      <c r="U207" s="74">
        <v>7774.1611328125</v>
      </c>
      <c r="V207" s="74">
        <v>7135.12353515625</v>
      </c>
      <c r="W207" s="72" t="s">
        <v>67</v>
      </c>
      <c r="X207" s="75"/>
      <c r="Y207" s="75"/>
      <c r="Z207" s="69">
        <v>207</v>
      </c>
      <c r="AA20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7" s="76" t="str">
        <f>VLOOKUP(Vertices[[#This Row],[Vertex]],Lookup!A:B,2,FALSE)</f>
        <v>Feed Powered Auto-Responders</v>
      </c>
      <c r="AD207" t="s">
        <v>5180</v>
      </c>
      <c r="AE207" t="str">
        <f>Vertices[[#This Row],[Tooltip]]</f>
        <v>http://ouseful.wordpress.com/2009/07/20/feed-powered-auto-responders/</v>
      </c>
    </row>
    <row r="208" spans="1:31" ht="30" x14ac:dyDescent="0.25">
      <c r="A208" s="14" t="s">
        <v>372</v>
      </c>
      <c r="B208" s="51">
        <v>1</v>
      </c>
      <c r="C208" s="51"/>
      <c r="D208" s="51"/>
      <c r="E208" s="52">
        <v>0</v>
      </c>
      <c r="F208" s="52">
        <v>1</v>
      </c>
      <c r="G208" s="52">
        <v>0</v>
      </c>
      <c r="H208" s="52">
        <v>0.99999800000000005</v>
      </c>
      <c r="I208" s="52">
        <v>0</v>
      </c>
      <c r="J208" s="15"/>
      <c r="K208" s="15"/>
      <c r="L208" s="71">
        <v>1.8706155322449878</v>
      </c>
      <c r="M208" s="67"/>
      <c r="N208" s="15"/>
      <c r="O208" s="15"/>
      <c r="P208" s="68"/>
      <c r="Q208" s="68"/>
      <c r="R208" s="56" t="s">
        <v>76</v>
      </c>
      <c r="S208" s="16" t="s">
        <v>372</v>
      </c>
      <c r="T208" s="73"/>
      <c r="U208" s="74">
        <v>5086.212890625</v>
      </c>
      <c r="V208" s="74">
        <v>244.42955017089801</v>
      </c>
      <c r="W208" s="72" t="s">
        <v>67</v>
      </c>
      <c r="X208" s="75"/>
      <c r="Y208" s="75"/>
      <c r="Z208" s="69">
        <v>208</v>
      </c>
      <c r="AA20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8" s="76" t="str">
        <f>VLOOKUP(Vertices[[#This Row],[Vertex]],Lookup!A:B,2,FALSE)</f>
        <v>Government to Force Universities to Publish Data &amp;#8211; Hurrah?</v>
      </c>
      <c r="AD208" t="s">
        <v>5180</v>
      </c>
      <c r="AE208" t="str">
        <f>Vertices[[#This Row],[Tooltip]]</f>
        <v>http://ukwebfocus.wordpress.com/2011/06/26/government-to-force-universities-to-publish-data-hurrah/</v>
      </c>
    </row>
    <row r="209" spans="1:31" ht="30" x14ac:dyDescent="0.25">
      <c r="A209" s="14" t="s">
        <v>373</v>
      </c>
      <c r="B209" s="51">
        <v>1</v>
      </c>
      <c r="C209" s="51"/>
      <c r="D209" s="51"/>
      <c r="E209" s="52">
        <v>0</v>
      </c>
      <c r="F209" s="52">
        <v>1</v>
      </c>
      <c r="G209" s="52">
        <v>0</v>
      </c>
      <c r="H209" s="52">
        <v>0.99999800000000005</v>
      </c>
      <c r="I209" s="52">
        <v>0</v>
      </c>
      <c r="J209" s="15"/>
      <c r="K209" s="15"/>
      <c r="L209" s="71">
        <v>1.8706155322449878</v>
      </c>
      <c r="M209" s="67"/>
      <c r="N209" s="15"/>
      <c r="O209" s="15"/>
      <c r="P209" s="68"/>
      <c r="Q209" s="68"/>
      <c r="R209" s="56" t="s">
        <v>76</v>
      </c>
      <c r="S209" s="16" t="s">
        <v>373</v>
      </c>
      <c r="T209" s="73"/>
      <c r="U209" s="74">
        <v>4887.72119140625</v>
      </c>
      <c r="V209" s="74">
        <v>581.83758544921795</v>
      </c>
      <c r="W209" s="72" t="s">
        <v>67</v>
      </c>
      <c r="X209" s="75"/>
      <c r="Y209" s="75"/>
      <c r="Z209" s="69">
        <v>209</v>
      </c>
      <c r="AA20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09" s="76" t="str">
        <f>VLOOKUP(Vertices[[#This Row],[Vertex]],Lookup!A:B,2,FALSE)</f>
        <v>Visualising MPsâ€™ Expenses Using Scatter Plots, Charts and Maps</v>
      </c>
      <c r="AD209" t="s">
        <v>5180</v>
      </c>
      <c r="AE209" t="str">
        <f>Vertices[[#This Row],[Tooltip]]</f>
        <v>http://blog.ouseful.info/2009/04/02/visualising-mps-expenses-using-scatter-plots-charts-and-maps/</v>
      </c>
    </row>
    <row r="210" spans="1:31" ht="30" x14ac:dyDescent="0.25">
      <c r="A210" s="14" t="s">
        <v>374</v>
      </c>
      <c r="B210" s="51">
        <v>2</v>
      </c>
      <c r="C210" s="51"/>
      <c r="D210" s="51"/>
      <c r="E210" s="52">
        <v>3</v>
      </c>
      <c r="F210" s="52">
        <v>0.14285700000000001</v>
      </c>
      <c r="G210" s="52">
        <v>0</v>
      </c>
      <c r="H210" s="52">
        <v>1.229727</v>
      </c>
      <c r="I210" s="52">
        <v>0</v>
      </c>
      <c r="J210" s="15"/>
      <c r="K210" s="15"/>
      <c r="L210" s="71">
        <v>2.03626492134486</v>
      </c>
      <c r="M210" s="67"/>
      <c r="N210" s="15"/>
      <c r="O210" s="15"/>
      <c r="P210" s="68"/>
      <c r="Q210" s="68"/>
      <c r="R210" s="56" t="s">
        <v>76</v>
      </c>
      <c r="S210" s="16" t="s">
        <v>374</v>
      </c>
      <c r="T210" s="73"/>
      <c r="U210" s="74">
        <v>7155.42236328125</v>
      </c>
      <c r="V210" s="74">
        <v>7107.1923828125</v>
      </c>
      <c r="W210" s="72" t="s">
        <v>67</v>
      </c>
      <c r="X210" s="75"/>
      <c r="Y210" s="75"/>
      <c r="Z210" s="69">
        <v>210</v>
      </c>
      <c r="AA21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0" s="76" t="str">
        <f>VLOOKUP(Vertices[[#This Row],[Vertex]],Lookup!A:B,2,FALSE)</f>
        <v>What Twitter Tells Us About The #DevCSI #a11yhack Event</v>
      </c>
      <c r="AD210" t="s">
        <v>5180</v>
      </c>
      <c r="AE210" t="str">
        <f>Vertices[[#This Row],[Tooltip]]</f>
        <v>http://ukwebfocus.wordpress.com/2011/06/23/what-twitter-tells-us-about-the-devcsi-a11yhack-event/</v>
      </c>
    </row>
    <row r="211" spans="1:31" ht="30" x14ac:dyDescent="0.25">
      <c r="A211" s="14" t="s">
        <v>375</v>
      </c>
      <c r="B211" s="51">
        <v>1</v>
      </c>
      <c r="C211" s="51"/>
      <c r="D211" s="51"/>
      <c r="E211" s="52">
        <v>0</v>
      </c>
      <c r="F211" s="52">
        <v>0.1</v>
      </c>
      <c r="G211" s="52">
        <v>0</v>
      </c>
      <c r="H211" s="52">
        <v>0.67263399999999995</v>
      </c>
      <c r="I211" s="52">
        <v>0</v>
      </c>
      <c r="J211" s="15"/>
      <c r="K211" s="15"/>
      <c r="L211" s="71">
        <v>1.6345650265914107</v>
      </c>
      <c r="M211" s="67"/>
      <c r="N211" s="15"/>
      <c r="O211" s="15"/>
      <c r="P211" s="68"/>
      <c r="Q211" s="68"/>
      <c r="R211" s="56" t="s">
        <v>76</v>
      </c>
      <c r="S211" s="16" t="s">
        <v>375</v>
      </c>
      <c r="T211" s="73"/>
      <c r="U211" s="74">
        <v>7869.54248046875</v>
      </c>
      <c r="V211" s="74">
        <v>7146.99365234375</v>
      </c>
      <c r="W211" s="72" t="s">
        <v>67</v>
      </c>
      <c r="X211" s="75"/>
      <c r="Y211" s="75"/>
      <c r="Z211" s="69">
        <v>211</v>
      </c>
      <c r="AA21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1" s="76" t="str">
        <f>VLOOKUP(Vertices[[#This Row],[Vertex]],Lookup!A:B,2,FALSE)</f>
        <v>A Map of My Twitter Follower Network</v>
      </c>
      <c r="AD211" t="s">
        <v>5180</v>
      </c>
      <c r="AE211" t="str">
        <f>Vertices[[#This Row],[Tooltip]]</f>
        <v>http://blog.ouseful.info/2011/06/11/a-map-of-my-twitter-follower-network/</v>
      </c>
    </row>
    <row r="212" spans="1:31" ht="30" x14ac:dyDescent="0.25">
      <c r="A212" s="14" t="s">
        <v>376</v>
      </c>
      <c r="B212" s="51">
        <v>1</v>
      </c>
      <c r="C212" s="51"/>
      <c r="D212" s="51"/>
      <c r="E212" s="52">
        <v>0</v>
      </c>
      <c r="F212" s="52">
        <v>4.0000000000000001E-3</v>
      </c>
      <c r="G212" s="52">
        <v>4.2021000000000003E-2</v>
      </c>
      <c r="H212" s="52">
        <v>0.486014</v>
      </c>
      <c r="I212" s="52">
        <v>0</v>
      </c>
      <c r="J212" s="15"/>
      <c r="K212" s="15"/>
      <c r="L212" s="71">
        <v>1.5</v>
      </c>
      <c r="M212" s="67"/>
      <c r="N212" s="15"/>
      <c r="O212" s="15"/>
      <c r="P212" s="68"/>
      <c r="Q212" s="68"/>
      <c r="R212" s="56" t="s">
        <v>76</v>
      </c>
      <c r="S212" s="16" t="s">
        <v>376</v>
      </c>
      <c r="T212" s="73"/>
      <c r="U212" s="74">
        <v>3320.94750976562</v>
      </c>
      <c r="V212" s="74">
        <v>5517.8857421875</v>
      </c>
      <c r="W212" s="72" t="s">
        <v>67</v>
      </c>
      <c r="X212" s="75"/>
      <c r="Y212" s="75"/>
      <c r="Z212" s="69">
        <v>212</v>
      </c>
      <c r="AA21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2" s="76" t="str">
        <f>VLOOKUP(Vertices[[#This Row],[Vertex]],Lookup!A:B,2,FALSE)</f>
        <v>A Few Days Left to Download a Structured Archive of Tweets</v>
      </c>
      <c r="AD212" t="s">
        <v>5180</v>
      </c>
      <c r="AE212" t="str">
        <f>Vertices[[#This Row],[Tooltip]]</f>
        <v>http://ukwebfocus.wordpress.com/2011/03/17/a-few-days-left-to-download-a-structured-archive-of-tweets/</v>
      </c>
    </row>
    <row r="213" spans="1:31" ht="30" x14ac:dyDescent="0.25">
      <c r="A213" s="14" t="s">
        <v>377</v>
      </c>
      <c r="B213" s="51">
        <v>1</v>
      </c>
      <c r="C213" s="51"/>
      <c r="D213" s="51"/>
      <c r="E213" s="52">
        <v>0</v>
      </c>
      <c r="F213" s="52">
        <v>4.0000000000000001E-3</v>
      </c>
      <c r="G213" s="52">
        <v>4.2021000000000003E-2</v>
      </c>
      <c r="H213" s="52">
        <v>0.486014</v>
      </c>
      <c r="I213" s="52">
        <v>0</v>
      </c>
      <c r="J213" s="15"/>
      <c r="K213" s="15"/>
      <c r="L213" s="71">
        <v>1.5</v>
      </c>
      <c r="M213" s="67"/>
      <c r="N213" s="15"/>
      <c r="O213" s="15"/>
      <c r="P213" s="68"/>
      <c r="Q213" s="68"/>
      <c r="R213" s="56" t="s">
        <v>76</v>
      </c>
      <c r="S213" s="16" t="s">
        <v>377</v>
      </c>
      <c r="T213" s="73"/>
      <c r="U213" s="74">
        <v>2654.46337890625</v>
      </c>
      <c r="V213" s="74">
        <v>5639.48974609375</v>
      </c>
      <c r="W213" s="72" t="s">
        <v>67</v>
      </c>
      <c r="X213" s="75"/>
      <c r="Y213" s="75"/>
      <c r="Z213" s="69">
        <v>213</v>
      </c>
      <c r="AA21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3" s="76" t="str">
        <f>VLOOKUP(Vertices[[#This Row],[Vertex]],Lookup!A:B,2,FALSE)</f>
        <v>When Technology (Eventually) Enhances Accessibility</v>
      </c>
      <c r="AD213" t="s">
        <v>5180</v>
      </c>
      <c r="AE213" t="str">
        <f>Vertices[[#This Row],[Tooltip]]</f>
        <v>http://ukwebfocus.wordpress.com/2011/03/10/when-technology-eventually-enhances-accessibility/</v>
      </c>
    </row>
    <row r="214" spans="1:31" ht="30" x14ac:dyDescent="0.25">
      <c r="A214" s="14" t="s">
        <v>378</v>
      </c>
      <c r="B214" s="51">
        <v>1</v>
      </c>
      <c r="C214" s="51"/>
      <c r="D214" s="51"/>
      <c r="E214" s="52">
        <v>0</v>
      </c>
      <c r="F214" s="52">
        <v>4.0000000000000001E-3</v>
      </c>
      <c r="G214" s="52">
        <v>4.2021000000000003E-2</v>
      </c>
      <c r="H214" s="52">
        <v>0.486014</v>
      </c>
      <c r="I214" s="52">
        <v>0</v>
      </c>
      <c r="J214" s="15"/>
      <c r="K214" s="15"/>
      <c r="L214" s="71">
        <v>1.5</v>
      </c>
      <c r="M214" s="67"/>
      <c r="N214" s="15"/>
      <c r="O214" s="15"/>
      <c r="P214" s="68"/>
      <c r="Q214" s="68"/>
      <c r="R214" s="56" t="s">
        <v>76</v>
      </c>
      <c r="S214" s="16" t="s">
        <v>378</v>
      </c>
      <c r="T214" s="73"/>
      <c r="U214" s="74">
        <v>2393.3740234375</v>
      </c>
      <c r="V214" s="74">
        <v>5483.2724609375</v>
      </c>
      <c r="W214" s="72" t="s">
        <v>67</v>
      </c>
      <c r="X214" s="75"/>
      <c r="Y214" s="75"/>
      <c r="Z214" s="69">
        <v>214</v>
      </c>
      <c r="AA21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4" s="76" t="str">
        <f>VLOOKUP(Vertices[[#This Row],[Vertex]],Lookup!A:B,2,FALSE)</f>
        <v>Twitter Posts Are Not Private: What are the Implications?</v>
      </c>
      <c r="AD214" t="s">
        <v>5180</v>
      </c>
      <c r="AE214" t="str">
        <f>Vertices[[#This Row],[Tooltip]]</f>
        <v>http://ukwebfocus.wordpress.com/2011/02/09/twitter-posts-are-not-private-what-are-the-implications/</v>
      </c>
    </row>
    <row r="215" spans="1:31" ht="30" x14ac:dyDescent="0.25">
      <c r="A215" s="14" t="s">
        <v>379</v>
      </c>
      <c r="B215" s="51">
        <v>1</v>
      </c>
      <c r="C215" s="51"/>
      <c r="D215" s="51"/>
      <c r="E215" s="52">
        <v>0</v>
      </c>
      <c r="F215" s="52">
        <v>2.2620000000000001E-3</v>
      </c>
      <c r="G215" s="52">
        <v>9.1000000000000003E-5</v>
      </c>
      <c r="H215" s="52">
        <v>0.60071300000000005</v>
      </c>
      <c r="I215" s="52">
        <v>0</v>
      </c>
      <c r="J215" s="15"/>
      <c r="K215" s="15"/>
      <c r="L215" s="71">
        <v>1.5827053584021444</v>
      </c>
      <c r="M215" s="67"/>
      <c r="N215" s="15"/>
      <c r="O215" s="15"/>
      <c r="P215" s="68"/>
      <c r="Q215" s="68"/>
      <c r="R215" s="56" t="s">
        <v>76</v>
      </c>
      <c r="S215" s="16" t="s">
        <v>379</v>
      </c>
      <c r="T215" s="73"/>
      <c r="U215" s="74">
        <v>6242.64453125</v>
      </c>
      <c r="V215" s="74">
        <v>9293.8740234375</v>
      </c>
      <c r="W215" s="72" t="s">
        <v>67</v>
      </c>
      <c r="X215" s="75"/>
      <c r="Y215" s="75"/>
      <c r="Z215" s="69">
        <v>215</v>
      </c>
      <c r="AA21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5" s="76" t="str">
        <f>VLOOKUP(Vertices[[#This Row],[Vertex]],Lookup!A:B,2,FALSE)</f>
        <v>BlogÂ WidgetÂ ForÂ CreatingÂ EPubÂ andÂ PDFÂ Files</v>
      </c>
      <c r="AD215" t="s">
        <v>5180</v>
      </c>
      <c r="AE215" t="str">
        <f>Vertices[[#This Row],[Tooltip]]</f>
        <v>http://ukwebfocus.wordpress.com/2010/12/17/blog-widget-for-creating-epub-and-pdf-files/</v>
      </c>
    </row>
    <row r="216" spans="1:31" ht="30" x14ac:dyDescent="0.25">
      <c r="A216" s="14" t="s">
        <v>380</v>
      </c>
      <c r="B216" s="51">
        <v>3</v>
      </c>
      <c r="C216" s="51"/>
      <c r="D216" s="51"/>
      <c r="E216" s="52">
        <v>244</v>
      </c>
      <c r="F216" s="52">
        <v>4.1669999999999997E-3</v>
      </c>
      <c r="G216" s="52">
        <v>5.0111999999999997E-2</v>
      </c>
      <c r="H216" s="52">
        <v>1.356309</v>
      </c>
      <c r="I216" s="52">
        <v>0</v>
      </c>
      <c r="J216" s="15"/>
      <c r="K216" s="15"/>
      <c r="L216" s="71">
        <v>2.1275386872648792</v>
      </c>
      <c r="M216" s="67"/>
      <c r="N216" s="15"/>
      <c r="O216" s="15"/>
      <c r="P216" s="68"/>
      <c r="Q216" s="68"/>
      <c r="R216" s="56" t="s">
        <v>76</v>
      </c>
      <c r="S216" s="16" t="s">
        <v>380</v>
      </c>
      <c r="T216" s="73"/>
      <c r="U216" s="74">
        <v>2076.65869140625</v>
      </c>
      <c r="V216" s="74">
        <v>5872.33544921875</v>
      </c>
      <c r="W216" s="72" t="s">
        <v>67</v>
      </c>
      <c r="X216" s="75"/>
      <c r="Y216" s="75"/>
      <c r="Z216" s="69">
        <v>216</v>
      </c>
      <c r="AA21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6" s="76" t="str">
        <f>VLOOKUP(Vertices[[#This Row],[Vertex]],Lookup!A:B,2,FALSE)</f>
        <v>Asynchronous Twitter Discussions Of Video Streams</v>
      </c>
      <c r="AD216" t="s">
        <v>5180</v>
      </c>
      <c r="AE216" t="str">
        <f>Vertices[[#This Row],[Tooltip]]</f>
        <v>http://ukwebfocus.wordpress.com/2010/11/22/asynchronous-twitter-discussions-of-video-streams/</v>
      </c>
    </row>
    <row r="217" spans="1:31" ht="30" x14ac:dyDescent="0.25">
      <c r="A217" s="14" t="s">
        <v>381</v>
      </c>
      <c r="B217" s="51">
        <v>1</v>
      </c>
      <c r="C217" s="51"/>
      <c r="D217" s="51"/>
      <c r="E217" s="52">
        <v>0</v>
      </c>
      <c r="F217" s="52">
        <v>3.4250000000000001E-3</v>
      </c>
      <c r="G217" s="52">
        <v>1.3854999999999999E-2</v>
      </c>
      <c r="H217" s="52">
        <v>0.53428699999999996</v>
      </c>
      <c r="I217" s="52">
        <v>0</v>
      </c>
      <c r="J217" s="15"/>
      <c r="K217" s="15"/>
      <c r="L217" s="71">
        <v>1.5348079387452962</v>
      </c>
      <c r="M217" s="67"/>
      <c r="N217" s="15"/>
      <c r="O217" s="15"/>
      <c r="P217" s="68"/>
      <c r="Q217" s="68"/>
      <c r="R217" s="56" t="s">
        <v>76</v>
      </c>
      <c r="S217" s="16" t="s">
        <v>381</v>
      </c>
      <c r="T217" s="73"/>
      <c r="U217" s="74">
        <v>1327.72241210937</v>
      </c>
      <c r="V217" s="74">
        <v>5726.55810546875</v>
      </c>
      <c r="W217" s="72" t="s">
        <v>67</v>
      </c>
      <c r="X217" s="75"/>
      <c r="Y217" s="75"/>
      <c r="Z217" s="69">
        <v>217</v>
      </c>
      <c r="AA21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7" s="76" t="e">
        <f>VLOOKUP(Vertices[[#This Row],[Vertex]],Lookup!A:B,2,FALSE)</f>
        <v>#N/A</v>
      </c>
      <c r="AD217" t="s">
        <v>5180</v>
      </c>
      <c r="AE217" t="str">
        <f>Vertices[[#This Row],[Tooltip]]</f>
        <v>http://www.rsc-ne-scotland.org.uk/mashe/utitle/int.php?v=16990065</v>
      </c>
    </row>
    <row r="218" spans="1:31" ht="30" x14ac:dyDescent="0.25">
      <c r="A218" s="14" t="s">
        <v>382</v>
      </c>
      <c r="B218" s="51">
        <v>2</v>
      </c>
      <c r="C218" s="51"/>
      <c r="D218" s="51"/>
      <c r="E218" s="52">
        <v>2</v>
      </c>
      <c r="F218" s="52">
        <v>0.25</v>
      </c>
      <c r="G218" s="52">
        <v>0</v>
      </c>
      <c r="H218" s="52">
        <v>1.298243</v>
      </c>
      <c r="I218" s="52">
        <v>0</v>
      </c>
      <c r="J218" s="15"/>
      <c r="K218" s="15"/>
      <c r="L218" s="71">
        <v>2.0856693654662677</v>
      </c>
      <c r="M218" s="67"/>
      <c r="N218" s="15"/>
      <c r="O218" s="15"/>
      <c r="P218" s="68"/>
      <c r="Q218" s="68"/>
      <c r="R218" s="56" t="s">
        <v>76</v>
      </c>
      <c r="S218" s="16" t="s">
        <v>382</v>
      </c>
      <c r="T218" s="73"/>
      <c r="U218" s="74">
        <v>6354.7138671875</v>
      </c>
      <c r="V218" s="74">
        <v>6714.94482421875</v>
      </c>
      <c r="W218" s="72" t="s">
        <v>67</v>
      </c>
      <c r="X218" s="75"/>
      <c r="Y218" s="75"/>
      <c r="Z218" s="69">
        <v>218</v>
      </c>
      <c r="AA21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8" s="76" t="e">
        <f>VLOOKUP(Vertices[[#This Row],[Vertex]],Lookup!A:B,2,FALSE)</f>
        <v>#N/A</v>
      </c>
      <c r="AD218" t="s">
        <v>5180</v>
      </c>
      <c r="AE218" t="str">
        <f>Vertices[[#This Row],[Tooltip]]</f>
        <v>http://blog.ouseful.info/</v>
      </c>
    </row>
    <row r="219" spans="1:31" ht="30" x14ac:dyDescent="0.25">
      <c r="A219" s="14" t="s">
        <v>383</v>
      </c>
      <c r="B219" s="51">
        <v>1</v>
      </c>
      <c r="C219" s="51"/>
      <c r="D219" s="51"/>
      <c r="E219" s="52">
        <v>0</v>
      </c>
      <c r="F219" s="52">
        <v>0.33333299999999999</v>
      </c>
      <c r="G219" s="52">
        <v>0</v>
      </c>
      <c r="H219" s="52">
        <v>0.77026899999999998</v>
      </c>
      <c r="I219" s="52">
        <v>0</v>
      </c>
      <c r="J219" s="15"/>
      <c r="K219" s="15"/>
      <c r="L219" s="71">
        <v>1.7049661431451153</v>
      </c>
      <c r="M219" s="67"/>
      <c r="N219" s="15"/>
      <c r="O219" s="15"/>
      <c r="P219" s="68"/>
      <c r="Q219" s="68"/>
      <c r="R219" s="56" t="s">
        <v>76</v>
      </c>
      <c r="S219" s="16" t="s">
        <v>383</v>
      </c>
      <c r="T219" s="73"/>
      <c r="U219" s="74">
        <v>6974.27734375</v>
      </c>
      <c r="V219" s="74">
        <v>7580.90869140625</v>
      </c>
      <c r="W219" s="72" t="s">
        <v>67</v>
      </c>
      <c r="X219" s="75"/>
      <c r="Y219" s="75"/>
      <c r="Z219" s="69">
        <v>219</v>
      </c>
      <c r="AA21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19" s="76" t="str">
        <f>VLOOKUP(Vertices[[#This Row],[Vertex]],Lookup!A:B,2,FALSE)</f>
        <v>OMG! I Didnâ€™t Intend EveryoneÂ ToÂ ReadÂ That!</v>
      </c>
      <c r="AD219" t="s">
        <v>5180</v>
      </c>
      <c r="AE219" t="str">
        <f>Vertices[[#This Row],[Tooltip]]</f>
        <v>http://ukwebfocus.wordpress.com/2010/09/29/omg-i-didnt-intend-everyone-to-read-that/</v>
      </c>
    </row>
    <row r="220" spans="1:31" ht="30" x14ac:dyDescent="0.25">
      <c r="A220" s="14" t="s">
        <v>384</v>
      </c>
      <c r="B220" s="51">
        <v>2</v>
      </c>
      <c r="C220" s="51"/>
      <c r="D220" s="51"/>
      <c r="E220" s="52">
        <v>1</v>
      </c>
      <c r="F220" s="52">
        <v>0.5</v>
      </c>
      <c r="G220" s="52">
        <v>0</v>
      </c>
      <c r="H220" s="52">
        <v>1.4594560000000001</v>
      </c>
      <c r="I220" s="52">
        <v>0</v>
      </c>
      <c r="J220" s="15"/>
      <c r="K220" s="15"/>
      <c r="L220" s="71">
        <v>2.2019143104447325</v>
      </c>
      <c r="M220" s="67"/>
      <c r="N220" s="15"/>
      <c r="O220" s="15"/>
      <c r="P220" s="68"/>
      <c r="Q220" s="68"/>
      <c r="R220" s="56" t="s">
        <v>76</v>
      </c>
      <c r="S220" s="16" t="s">
        <v>384</v>
      </c>
      <c r="T220" s="73"/>
      <c r="U220" s="74">
        <v>7416.80712890625</v>
      </c>
      <c r="V220" s="74">
        <v>7141.822265625</v>
      </c>
      <c r="W220" s="72" t="s">
        <v>67</v>
      </c>
      <c r="X220" s="75"/>
      <c r="Y220" s="75"/>
      <c r="Z220" s="69">
        <v>220</v>
      </c>
      <c r="AA22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0" s="76" t="str">
        <f>VLOOKUP(Vertices[[#This Row],[Vertex]],Lookup!A:B,2,FALSE)</f>
        <v>Twitter powered subtitles: Creation and playback for SMIL 3.0 SMILText, *.srt and Timed Text (BBC iPlayer)</v>
      </c>
      <c r="AD220" t="s">
        <v>5180</v>
      </c>
      <c r="AE220" t="str">
        <f>Vertices[[#This Row],[Tooltip]]</f>
        <v>http://www.rsc-ne-scotland.org.uk/mashe/2010/02/twitter-powered-subtitles/</v>
      </c>
    </row>
    <row r="221" spans="1:31" ht="30" x14ac:dyDescent="0.25">
      <c r="A221" s="14" t="s">
        <v>385</v>
      </c>
      <c r="B221" s="51">
        <v>1</v>
      </c>
      <c r="C221" s="51"/>
      <c r="D221" s="51"/>
      <c r="E221" s="52">
        <v>0</v>
      </c>
      <c r="F221" s="52">
        <v>0.33333299999999999</v>
      </c>
      <c r="G221" s="52">
        <v>0</v>
      </c>
      <c r="H221" s="52">
        <v>0.77026899999999998</v>
      </c>
      <c r="I221" s="52">
        <v>0</v>
      </c>
      <c r="J221" s="15"/>
      <c r="K221" s="15"/>
      <c r="L221" s="71">
        <v>1.7049661431451153</v>
      </c>
      <c r="M221" s="67"/>
      <c r="N221" s="15"/>
      <c r="O221" s="15"/>
      <c r="P221" s="68"/>
      <c r="Q221" s="68"/>
      <c r="R221" s="56" t="s">
        <v>76</v>
      </c>
      <c r="S221" s="16" t="s">
        <v>385</v>
      </c>
      <c r="T221" s="73"/>
      <c r="U221" s="74">
        <v>7821.6171875</v>
      </c>
      <c r="V221" s="74">
        <v>6664.11328125</v>
      </c>
      <c r="W221" s="72" t="s">
        <v>67</v>
      </c>
      <c r="X221" s="75"/>
      <c r="Y221" s="75"/>
      <c r="Z221" s="69">
        <v>221</v>
      </c>
      <c r="AA22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1" s="76" t="str">
        <f>VLOOKUP(Vertices[[#This Row],[Vertex]],Lookup!A:B,2,FALSE)</f>
        <v>Twitter Archiving Using Twapper Keeper: Technical And Policy Challenges</v>
      </c>
      <c r="AD221" t="s">
        <v>5180</v>
      </c>
      <c r="AE221" t="str">
        <f>Vertices[[#This Row],[Tooltip]]</f>
        <v>http://ukwebfocus.wordpress.com/2010/09/20/twitter-archiving-using-twapper-keeper-technical-and-policy-challenge/</v>
      </c>
    </row>
    <row r="222" spans="1:31" ht="30" x14ac:dyDescent="0.25">
      <c r="A222" s="14" t="s">
        <v>386</v>
      </c>
      <c r="B222" s="51">
        <v>1</v>
      </c>
      <c r="C222" s="51"/>
      <c r="D222" s="51"/>
      <c r="E222" s="52">
        <v>0</v>
      </c>
      <c r="F222" s="52">
        <v>0.16666700000000001</v>
      </c>
      <c r="G222" s="52">
        <v>0</v>
      </c>
      <c r="H222" s="52">
        <v>0.70175299999999996</v>
      </c>
      <c r="I222" s="52">
        <v>0</v>
      </c>
      <c r="J222" s="15"/>
      <c r="K222" s="15"/>
      <c r="L222" s="71">
        <v>1.6555616990237076</v>
      </c>
      <c r="M222" s="67"/>
      <c r="N222" s="15"/>
      <c r="O222" s="15"/>
      <c r="P222" s="68"/>
      <c r="Q222" s="68"/>
      <c r="R222" s="56" t="s">
        <v>76</v>
      </c>
      <c r="S222" s="16" t="s">
        <v>386</v>
      </c>
      <c r="T222" s="73"/>
      <c r="U222" s="74">
        <v>5709.05029296875</v>
      </c>
      <c r="V222" s="74">
        <v>6884.9384765625</v>
      </c>
      <c r="W222" s="72" t="s">
        <v>67</v>
      </c>
      <c r="X222" s="75"/>
      <c r="Y222" s="75"/>
      <c r="Z222" s="69">
        <v>222</v>
      </c>
      <c r="AA22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2" s="76" t="str">
        <f>VLOOKUP(Vertices[[#This Row],[Vertex]],Lookup!A:B,2,FALSE)</f>
        <v>Approaches To Archiving Professional Blogs Hosted In The Cloud</v>
      </c>
      <c r="AD222" t="s">
        <v>5180</v>
      </c>
      <c r="AE222" t="str">
        <f>Vertices[[#This Row],[Tooltip]]</f>
        <v>http://ukwebfocus.wordpress.com/2010/09/17/approaches-to-archiving-professional-blogs-hosted-in-the-cloud/</v>
      </c>
    </row>
    <row r="223" spans="1:31" ht="30" x14ac:dyDescent="0.25">
      <c r="A223" s="14" t="s">
        <v>387</v>
      </c>
      <c r="B223" s="51">
        <v>2</v>
      </c>
      <c r="C223" s="51"/>
      <c r="D223" s="51"/>
      <c r="E223" s="52">
        <v>102</v>
      </c>
      <c r="F223" s="52">
        <v>2.8900000000000002E-3</v>
      </c>
      <c r="G223" s="52">
        <v>9.0300000000000005E-4</v>
      </c>
      <c r="H223" s="52">
        <v>1.01858</v>
      </c>
      <c r="I223" s="52">
        <v>0</v>
      </c>
      <c r="J223" s="15"/>
      <c r="K223" s="15"/>
      <c r="L223" s="71">
        <v>1.88401434975716</v>
      </c>
      <c r="M223" s="67"/>
      <c r="N223" s="15"/>
      <c r="O223" s="15"/>
      <c r="P223" s="68"/>
      <c r="Q223" s="68"/>
      <c r="R223" s="56" t="s">
        <v>76</v>
      </c>
      <c r="S223" s="16" t="s">
        <v>387</v>
      </c>
      <c r="T223" s="73"/>
      <c r="U223" s="74">
        <v>3474.798828125</v>
      </c>
      <c r="V223" s="74">
        <v>8594.6015625</v>
      </c>
      <c r="W223" s="72" t="s">
        <v>67</v>
      </c>
      <c r="X223" s="75"/>
      <c r="Y223" s="75"/>
      <c r="Z223" s="69">
        <v>223</v>
      </c>
      <c r="AA22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3" s="76" t="str">
        <f>VLOOKUP(Vertices[[#This Row],[Vertex]],Lookup!A:B,2,FALSE)</f>
        <v>An Early Example ofÂ aÂ TTMLÂ Application</v>
      </c>
      <c r="AD223" t="s">
        <v>5180</v>
      </c>
      <c r="AE223" t="str">
        <f>Vertices[[#This Row],[Tooltip]]</f>
        <v>http://ukwebfocus.wordpress.com/2010/09/16/an-early-example-of-a-ttml-application/</v>
      </c>
    </row>
    <row r="224" spans="1:31" ht="30" x14ac:dyDescent="0.25">
      <c r="A224" s="14" t="s">
        <v>388</v>
      </c>
      <c r="B224" s="51">
        <v>1</v>
      </c>
      <c r="C224" s="51"/>
      <c r="D224" s="51"/>
      <c r="E224" s="52">
        <v>0</v>
      </c>
      <c r="F224" s="52">
        <v>4.0000000000000001E-3</v>
      </c>
      <c r="G224" s="52">
        <v>4.2021000000000003E-2</v>
      </c>
      <c r="H224" s="52">
        <v>0.486014</v>
      </c>
      <c r="I224" s="52">
        <v>0</v>
      </c>
      <c r="J224" s="15"/>
      <c r="K224" s="15"/>
      <c r="L224" s="71">
        <v>1.5</v>
      </c>
      <c r="M224" s="67"/>
      <c r="N224" s="15"/>
      <c r="O224" s="15"/>
      <c r="P224" s="68"/>
      <c r="Q224" s="68"/>
      <c r="R224" s="56" t="s">
        <v>76</v>
      </c>
      <c r="S224" s="16" t="s">
        <v>388</v>
      </c>
      <c r="T224" s="73"/>
      <c r="U224" s="74">
        <v>3403.00537109375</v>
      </c>
      <c r="V224" s="74">
        <v>5266.36767578125</v>
      </c>
      <c r="W224" s="72" t="s">
        <v>67</v>
      </c>
      <c r="X224" s="75"/>
      <c r="Y224" s="75"/>
      <c r="Z224" s="69">
        <v>224</v>
      </c>
      <c r="AA22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4" s="76" t="str">
        <f>VLOOKUP(Vertices[[#This Row],[Vertex]],Lookup!A:B,2,FALSE)</f>
        <v>Are the Benefits of Multiple EventÂ HashtagsÂ NowÂ Accepted?</v>
      </c>
      <c r="AD224" t="s">
        <v>5180</v>
      </c>
      <c r="AE224" t="str">
        <f>Vertices[[#This Row],[Tooltip]]</f>
        <v>http://ukwebfocus.wordpress.com/2010/09/10/are-the-benefits-of-multiple-event-hashtags-now-accepted/</v>
      </c>
    </row>
    <row r="225" spans="1:31" ht="30" x14ac:dyDescent="0.25">
      <c r="A225" s="14" t="s">
        <v>389</v>
      </c>
      <c r="B225" s="51">
        <v>2</v>
      </c>
      <c r="C225" s="51"/>
      <c r="D225" s="51"/>
      <c r="E225" s="52">
        <v>0</v>
      </c>
      <c r="F225" s="52">
        <v>4.032E-3</v>
      </c>
      <c r="G225" s="52">
        <v>5.9594000000000001E-2</v>
      </c>
      <c r="H225" s="52">
        <v>0.84977599999999998</v>
      </c>
      <c r="I225" s="52">
        <v>1</v>
      </c>
      <c r="J225" s="15"/>
      <c r="K225" s="15"/>
      <c r="L225" s="71">
        <v>1.7622958053956956</v>
      </c>
      <c r="M225" s="67"/>
      <c r="N225" s="15"/>
      <c r="O225" s="15"/>
      <c r="P225" s="68"/>
      <c r="Q225" s="68"/>
      <c r="R225" s="56" t="s">
        <v>76</v>
      </c>
      <c r="S225" s="16" t="s">
        <v>389</v>
      </c>
      <c r="T225" s="73"/>
      <c r="U225" s="74">
        <v>2917.66479492187</v>
      </c>
      <c r="V225" s="74">
        <v>5949.8193359375</v>
      </c>
      <c r="W225" s="72" t="s">
        <v>67</v>
      </c>
      <c r="X225" s="75"/>
      <c r="Y225" s="75"/>
      <c r="Z225" s="69">
        <v>225</v>
      </c>
      <c r="AA22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5" s="76" t="str">
        <f>VLOOKUP(Vertices[[#This Row],[Vertex]],Lookup!A:B,2,FALSE)</f>
        <v>Escaping the ConstraintsÂ ofÂ SpaceÂ andÂ Time</v>
      </c>
      <c r="AD225" t="s">
        <v>5180</v>
      </c>
      <c r="AE225" t="str">
        <f>Vertices[[#This Row],[Tooltip]]</f>
        <v>http://ukwebfocus.wordpress.com/2010/08/20/escaping-the-constraints-of-space-and-time/</v>
      </c>
    </row>
    <row r="226" spans="1:31" ht="30" x14ac:dyDescent="0.25">
      <c r="A226" s="14" t="s">
        <v>390</v>
      </c>
      <c r="B226" s="51">
        <v>1</v>
      </c>
      <c r="C226" s="51"/>
      <c r="D226" s="51"/>
      <c r="E226" s="52">
        <v>0</v>
      </c>
      <c r="F226" s="52">
        <v>1</v>
      </c>
      <c r="G226" s="52">
        <v>0</v>
      </c>
      <c r="H226" s="52">
        <v>0.99999800000000005</v>
      </c>
      <c r="I226" s="52">
        <v>0</v>
      </c>
      <c r="J226" s="15"/>
      <c r="K226" s="15"/>
      <c r="L226" s="71">
        <v>1.8706155322449878</v>
      </c>
      <c r="M226" s="67"/>
      <c r="N226" s="15"/>
      <c r="O226" s="15"/>
      <c r="P226" s="68"/>
      <c r="Q226" s="68"/>
      <c r="R226" s="56" t="s">
        <v>76</v>
      </c>
      <c r="S226" s="16" t="s">
        <v>390</v>
      </c>
      <c r="T226" s="73"/>
      <c r="U226" s="74">
        <v>4788.4833984375</v>
      </c>
      <c r="V226" s="74">
        <v>244.42955017089801</v>
      </c>
      <c r="W226" s="72" t="s">
        <v>67</v>
      </c>
      <c r="X226" s="75"/>
      <c r="Y226" s="75"/>
      <c r="Z226" s="69">
        <v>226</v>
      </c>
      <c r="AA22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6" s="76" t="str">
        <f>VLOOKUP(Vertices[[#This Row],[Vertex]],Lookup!A:B,2,FALSE)</f>
        <v>Sharing Discussions of a JISCPressÂ Meeting</v>
      </c>
      <c r="AD226" t="s">
        <v>5180</v>
      </c>
      <c r="AE226" t="str">
        <f>Vertices[[#This Row],[Tooltip]]</f>
        <v>http://ukwebfocus.wordpress.com/2010/08/16/sharing-discussions-of-a-jiscpressmeetings/</v>
      </c>
    </row>
    <row r="227" spans="1:31" ht="30" x14ac:dyDescent="0.25">
      <c r="A227" s="14" t="s">
        <v>391</v>
      </c>
      <c r="B227" s="51">
        <v>1</v>
      </c>
      <c r="C227" s="51"/>
      <c r="D227" s="51"/>
      <c r="E227" s="52">
        <v>0</v>
      </c>
      <c r="F227" s="52">
        <v>1</v>
      </c>
      <c r="G227" s="52">
        <v>0</v>
      </c>
      <c r="H227" s="52">
        <v>0.99999800000000005</v>
      </c>
      <c r="I227" s="52">
        <v>0</v>
      </c>
      <c r="J227" s="15"/>
      <c r="K227" s="15"/>
      <c r="L227" s="71">
        <v>1.8706155322449878</v>
      </c>
      <c r="M227" s="67"/>
      <c r="N227" s="15"/>
      <c r="O227" s="15"/>
      <c r="P227" s="68"/>
      <c r="Q227" s="68"/>
      <c r="R227" s="56" t="s">
        <v>76</v>
      </c>
      <c r="S227" s="16" t="s">
        <v>391</v>
      </c>
      <c r="T227" s="73"/>
      <c r="U227" s="74">
        <v>4589.9921875</v>
      </c>
      <c r="V227" s="74">
        <v>581.83758544921795</v>
      </c>
      <c r="W227" s="72" t="s">
        <v>67</v>
      </c>
      <c r="X227" s="75"/>
      <c r="Y227" s="75"/>
      <c r="Z227" s="69">
        <v>227</v>
      </c>
      <c r="AA22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7" s="76" t="str">
        <f>VLOOKUP(Vertices[[#This Row],[Vertex]],Lookup!A:B,2,FALSE)</f>
        <v>On the Different Roles Documents and Comments May Take in a Commentable Document</v>
      </c>
      <c r="AD227" t="s">
        <v>5180</v>
      </c>
      <c r="AE227" t="str">
        <f>Vertices[[#This Row],[Tooltip]]</f>
        <v>http://blog.ouseful.info/2010/08/10/on-the-different-roles-documents-and-comments-may-take-in-a-commentable-document/</v>
      </c>
    </row>
    <row r="228" spans="1:31" ht="30" x14ac:dyDescent="0.25">
      <c r="A228" s="14" t="s">
        <v>392</v>
      </c>
      <c r="B228" s="51">
        <v>1</v>
      </c>
      <c r="C228" s="51"/>
      <c r="D228" s="51"/>
      <c r="E228" s="52">
        <v>0</v>
      </c>
      <c r="F228" s="52">
        <v>2.2620000000000001E-3</v>
      </c>
      <c r="G228" s="52">
        <v>9.1000000000000003E-5</v>
      </c>
      <c r="H228" s="52">
        <v>0.60071300000000005</v>
      </c>
      <c r="I228" s="52">
        <v>0</v>
      </c>
      <c r="J228" s="15"/>
      <c r="K228" s="15"/>
      <c r="L228" s="71">
        <v>1.5827053584021444</v>
      </c>
      <c r="M228" s="67"/>
      <c r="N228" s="15"/>
      <c r="O228" s="15"/>
      <c r="P228" s="68"/>
      <c r="Q228" s="68"/>
      <c r="R228" s="56" t="s">
        <v>76</v>
      </c>
      <c r="S228" s="16" t="s">
        <v>392</v>
      </c>
      <c r="T228" s="73"/>
      <c r="U228" s="74">
        <v>5651.4091796875</v>
      </c>
      <c r="V228" s="74">
        <v>9790.2783203125</v>
      </c>
      <c r="W228" s="72" t="s">
        <v>67</v>
      </c>
      <c r="X228" s="75"/>
      <c r="Y228" s="75"/>
      <c r="Z228" s="69">
        <v>228</v>
      </c>
      <c r="AA22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0</v>
      </c>
      <c r="AB228" s="76" t="str">
        <f>VLOOKUP(Vertices[[#This Row],[Vertex]],Lookup!A:B,2,FALSE)</f>
        <v>Evidence, Even If Flawed, For Blog Metrics</v>
      </c>
      <c r="AD228" t="s">
        <v>5180</v>
      </c>
      <c r="AE228" t="str">
        <f>Vertices[[#This Row],[Tooltip]]</f>
        <v>http://ukwebfocus.wordpress.com/2010/06/25/evidence-even-if-flawed-for-blog-metrics/</v>
      </c>
    </row>
    <row r="229" spans="1:31" ht="30" x14ac:dyDescent="0.25">
      <c r="A229" s="14" t="s">
        <v>393</v>
      </c>
      <c r="B229" s="51">
        <v>1</v>
      </c>
      <c r="C229" s="51"/>
      <c r="D229" s="51"/>
      <c r="E229" s="52">
        <v>0</v>
      </c>
      <c r="F229" s="52">
        <v>1</v>
      </c>
      <c r="G229" s="52">
        <v>0</v>
      </c>
      <c r="H229" s="52">
        <v>0.99999800000000005</v>
      </c>
      <c r="I229" s="52">
        <v>0</v>
      </c>
      <c r="J229" s="15"/>
      <c r="K229" s="15"/>
      <c r="L229" s="71">
        <v>1.8706155322449878</v>
      </c>
      <c r="M229" s="67"/>
      <c r="N229" s="15"/>
      <c r="O229" s="15"/>
      <c r="P229" s="68"/>
      <c r="Q229" s="68"/>
      <c r="R229" s="56" t="s">
        <v>76</v>
      </c>
      <c r="S229" s="16" t="s">
        <v>393</v>
      </c>
      <c r="T229" s="73"/>
      <c r="U229" s="74">
        <v>4490.79052734375</v>
      </c>
      <c r="V229" s="74">
        <v>244.42955017089801</v>
      </c>
      <c r="W229" s="72" t="s">
        <v>67</v>
      </c>
      <c r="X229" s="75"/>
      <c r="Y229" s="75"/>
      <c r="Z229" s="69">
        <v>229</v>
      </c>
      <c r="AA22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29" s="76" t="str">
        <f>VLOOKUP(Vertices[[#This Row],[Vertex]],Lookup!A:B,2,FALSE)</f>
        <v>From Web Sites to Data for Events</v>
      </c>
      <c r="AD229" t="s">
        <v>5180</v>
      </c>
      <c r="AE229" t="str">
        <f>Vertices[[#This Row],[Tooltip]]</f>
        <v>http://ukwebfocus.wordpress.com/2010/06/08/from-web-sites-to-data-for-events/</v>
      </c>
    </row>
    <row r="230" spans="1:31" ht="30" x14ac:dyDescent="0.25">
      <c r="A230" s="14" t="s">
        <v>394</v>
      </c>
      <c r="B230" s="51">
        <v>1</v>
      </c>
      <c r="C230" s="51"/>
      <c r="D230" s="51"/>
      <c r="E230" s="52">
        <v>0</v>
      </c>
      <c r="F230" s="52">
        <v>1</v>
      </c>
      <c r="G230" s="52">
        <v>0</v>
      </c>
      <c r="H230" s="52">
        <v>0.99999800000000005</v>
      </c>
      <c r="I230" s="52">
        <v>0</v>
      </c>
      <c r="J230" s="15"/>
      <c r="K230" s="15"/>
      <c r="L230" s="71">
        <v>1.8706155322449878</v>
      </c>
      <c r="M230" s="67"/>
      <c r="N230" s="15"/>
      <c r="O230" s="15"/>
      <c r="P230" s="68"/>
      <c r="Q230" s="68"/>
      <c r="R230" s="56" t="s">
        <v>76</v>
      </c>
      <c r="S230" s="16" t="s">
        <v>394</v>
      </c>
      <c r="T230" s="73"/>
      <c r="U230" s="74">
        <v>4292.298828125</v>
      </c>
      <c r="V230" s="74">
        <v>581.76385498046795</v>
      </c>
      <c r="W230" s="72" t="s">
        <v>67</v>
      </c>
      <c r="X230" s="75"/>
      <c r="Y230" s="75"/>
      <c r="Z230" s="69">
        <v>230</v>
      </c>
      <c r="AA23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0" s="76" t="str">
        <f>VLOOKUP(Vertices[[#This Row],[Vertex]],Lookup!A:B,2,FALSE)</f>
        <v>Time for data.ac.uk? Or a local data.open.ac.uk?</v>
      </c>
      <c r="AD230" t="s">
        <v>5180</v>
      </c>
      <c r="AE230" t="str">
        <f>Vertices[[#This Row],[Tooltip]]</f>
        <v>http://blog.ouseful.info/2010/06/07/time-for-data-ac-uk-or-a-local-data-open-ac-uk/</v>
      </c>
    </row>
    <row r="231" spans="1:31" ht="30" x14ac:dyDescent="0.25">
      <c r="A231" s="14" t="s">
        <v>395</v>
      </c>
      <c r="B231" s="51">
        <v>1</v>
      </c>
      <c r="C231" s="51"/>
      <c r="D231" s="51"/>
      <c r="E231" s="52">
        <v>0</v>
      </c>
      <c r="F231" s="52">
        <v>1</v>
      </c>
      <c r="G231" s="52">
        <v>0</v>
      </c>
      <c r="H231" s="52">
        <v>0.99999800000000005</v>
      </c>
      <c r="I231" s="52">
        <v>0</v>
      </c>
      <c r="J231" s="15"/>
      <c r="K231" s="15"/>
      <c r="L231" s="71">
        <v>1.8706155322449878</v>
      </c>
      <c r="M231" s="67"/>
      <c r="N231" s="15"/>
      <c r="O231" s="15"/>
      <c r="P231" s="68"/>
      <c r="Q231" s="68"/>
      <c r="R231" s="56" t="s">
        <v>76</v>
      </c>
      <c r="S231" s="16" t="s">
        <v>395</v>
      </c>
      <c r="T231" s="73"/>
      <c r="U231" s="74">
        <v>5979.40087890625</v>
      </c>
      <c r="V231" s="74">
        <v>244.42955017089801</v>
      </c>
      <c r="W231" s="72" t="s">
        <v>67</v>
      </c>
      <c r="X231" s="75"/>
      <c r="Y231" s="75"/>
      <c r="Z231" s="69">
        <v>231</v>
      </c>
      <c r="AA23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1" s="76" t="str">
        <f>VLOOKUP(Vertices[[#This Row],[Vertex]],Lookup!A:B,2,FALSE)</f>
        <v>The Components of Twitter to be Archived</v>
      </c>
      <c r="AD231" t="s">
        <v>5180</v>
      </c>
      <c r="AE231" t="str">
        <f>Vertices[[#This Row],[Tooltip]]</f>
        <v>http://ukwebfocus.wordpress.com/2010/04/30/the-components-of-twitter-to-be-archived/</v>
      </c>
    </row>
    <row r="232" spans="1:31" ht="30" x14ac:dyDescent="0.25">
      <c r="A232" s="14" t="s">
        <v>396</v>
      </c>
      <c r="B232" s="51">
        <v>1</v>
      </c>
      <c r="C232" s="51"/>
      <c r="D232" s="51"/>
      <c r="E232" s="52">
        <v>0</v>
      </c>
      <c r="F232" s="52">
        <v>1</v>
      </c>
      <c r="G232" s="52">
        <v>0</v>
      </c>
      <c r="H232" s="52">
        <v>0.99999800000000005</v>
      </c>
      <c r="I232" s="52">
        <v>0</v>
      </c>
      <c r="J232" s="15"/>
      <c r="K232" s="15"/>
      <c r="L232" s="71">
        <v>1.8706155322449878</v>
      </c>
      <c r="M232" s="67"/>
      <c r="N232" s="15"/>
      <c r="O232" s="15"/>
      <c r="P232" s="68"/>
      <c r="Q232" s="68"/>
      <c r="R232" s="56" t="s">
        <v>76</v>
      </c>
      <c r="S232" s="16" t="s">
        <v>396</v>
      </c>
      <c r="T232" s="73"/>
      <c r="U232" s="74">
        <v>5780.90966796875</v>
      </c>
      <c r="V232" s="74">
        <v>581.83758544921795</v>
      </c>
      <c r="W232" s="72" t="s">
        <v>67</v>
      </c>
      <c r="X232" s="75"/>
      <c r="Y232" s="75"/>
      <c r="Z232" s="69">
        <v>232</v>
      </c>
      <c r="AA23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2" s="76" t="str">
        <f>VLOOKUP(Vertices[[#This Row],[Vertex]],Lookup!A:B,2,FALSE)</f>
        <v>Twitter Gardening â€“ Pruning Unwanted Followers</v>
      </c>
      <c r="AD232" t="s">
        <v>5180</v>
      </c>
      <c r="AE232" t="str">
        <f>Vertices[[#This Row],[Tooltip]]</f>
        <v>http://blog.ouseful.info/2009/09/24/twitter-gardening-pruning-unwanted-followers/</v>
      </c>
    </row>
    <row r="233" spans="1:31" ht="30" x14ac:dyDescent="0.25">
      <c r="A233" s="14" t="s">
        <v>397</v>
      </c>
      <c r="B233" s="51">
        <v>1</v>
      </c>
      <c r="C233" s="51"/>
      <c r="D233" s="51"/>
      <c r="E233" s="52">
        <v>0</v>
      </c>
      <c r="F233" s="52">
        <v>6.6667000000000004E-2</v>
      </c>
      <c r="G233" s="52">
        <v>0</v>
      </c>
      <c r="H233" s="52">
        <v>0.61460599999999999</v>
      </c>
      <c r="I233" s="52">
        <v>0</v>
      </c>
      <c r="J233" s="15"/>
      <c r="K233" s="15"/>
      <c r="L233" s="71">
        <v>1.5927231052376094</v>
      </c>
      <c r="M233" s="67"/>
      <c r="N233" s="15"/>
      <c r="O233" s="15"/>
      <c r="P233" s="68"/>
      <c r="Q233" s="68"/>
      <c r="R233" s="56" t="s">
        <v>76</v>
      </c>
      <c r="S233" s="16" t="s">
        <v>397</v>
      </c>
      <c r="T233" s="73"/>
      <c r="U233" s="74">
        <v>8080.228515625</v>
      </c>
      <c r="V233" s="74">
        <v>7984.962890625</v>
      </c>
      <c r="W233" s="72" t="s">
        <v>67</v>
      </c>
      <c r="X233" s="75"/>
      <c r="Y233" s="75"/>
      <c r="Z233" s="69">
        <v>233</v>
      </c>
      <c r="AA23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3" s="76" t="e">
        <f>VLOOKUP(Vertices[[#This Row],[Vertex]],Lookup!A:B,2,FALSE)</f>
        <v>#N/A</v>
      </c>
      <c r="AD233" t="s">
        <v>5180</v>
      </c>
      <c r="AE233" t="str">
        <f>Vertices[[#This Row],[Tooltip]]</f>
        <v>http://www.rsc-ne-scotland.org.uk/mashe/ititle/digitalfuture.html</v>
      </c>
    </row>
    <row r="234" spans="1:31" ht="30" x14ac:dyDescent="0.25">
      <c r="A234" s="14" t="s">
        <v>398</v>
      </c>
      <c r="B234" s="51">
        <v>1</v>
      </c>
      <c r="C234" s="51"/>
      <c r="D234" s="51"/>
      <c r="E234" s="52">
        <v>0</v>
      </c>
      <c r="F234" s="52">
        <v>5.2631999999999998E-2</v>
      </c>
      <c r="G234" s="52">
        <v>0</v>
      </c>
      <c r="H234" s="52">
        <v>0.59129299999999996</v>
      </c>
      <c r="I234" s="52">
        <v>0</v>
      </c>
      <c r="J234" s="15"/>
      <c r="K234" s="15"/>
      <c r="L234" s="71">
        <v>1.5759129323465713</v>
      </c>
      <c r="M234" s="67"/>
      <c r="N234" s="15"/>
      <c r="O234" s="15"/>
      <c r="P234" s="68"/>
      <c r="Q234" s="68"/>
      <c r="R234" s="56" t="s">
        <v>76</v>
      </c>
      <c r="S234" s="16" t="s">
        <v>398</v>
      </c>
      <c r="T234" s="73"/>
      <c r="U234" s="74">
        <v>6227.234375</v>
      </c>
      <c r="V234" s="74">
        <v>6540.66015625</v>
      </c>
      <c r="W234" s="72" t="s">
        <v>67</v>
      </c>
      <c r="X234" s="75"/>
      <c r="Y234" s="75"/>
      <c r="Z234" s="69">
        <v>234</v>
      </c>
      <c r="AA234"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4" s="76" t="str">
        <f>VLOOKUP(Vertices[[#This Row],[Vertex]],Lookup!A:B,2,FALSE)</f>
        <v>Can Your Blog Survive Without Twitter?</v>
      </c>
      <c r="AD234" t="s">
        <v>5180</v>
      </c>
      <c r="AE234" t="str">
        <f>Vertices[[#This Row],[Tooltip]]</f>
        <v>http://ukwebfocus.wordpress.com/2009/12/09/can-your-blog-survive-without-twitter/</v>
      </c>
    </row>
    <row r="235" spans="1:31" ht="30" x14ac:dyDescent="0.25">
      <c r="A235" s="14" t="s">
        <v>399</v>
      </c>
      <c r="B235" s="51">
        <v>1</v>
      </c>
      <c r="C235" s="51"/>
      <c r="D235" s="51"/>
      <c r="E235" s="52">
        <v>0</v>
      </c>
      <c r="F235" s="52">
        <v>1</v>
      </c>
      <c r="G235" s="52">
        <v>0</v>
      </c>
      <c r="H235" s="52">
        <v>0.99999800000000005</v>
      </c>
      <c r="I235" s="52">
        <v>0</v>
      </c>
      <c r="J235" s="15"/>
      <c r="K235" s="15"/>
      <c r="L235" s="71">
        <v>1.8706155322449878</v>
      </c>
      <c r="M235" s="67"/>
      <c r="N235" s="15"/>
      <c r="O235" s="15"/>
      <c r="P235" s="68"/>
      <c r="Q235" s="68"/>
      <c r="R235" s="56" t="s">
        <v>76</v>
      </c>
      <c r="S235" s="16" t="s">
        <v>399</v>
      </c>
      <c r="T235" s="73"/>
      <c r="U235" s="74">
        <v>5681.67138671875</v>
      </c>
      <c r="V235" s="74">
        <v>244.42955017089801</v>
      </c>
      <c r="W235" s="72" t="s">
        <v>67</v>
      </c>
      <c r="X235" s="75"/>
      <c r="Y235" s="75"/>
      <c r="Z235" s="69">
        <v>235</v>
      </c>
      <c r="AA235"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5" s="76" t="str">
        <f>VLOOKUP(Vertices[[#This Row],[Vertex]],Lookup!A:B,2,FALSE)</f>
        <v>A Tale of Three Conferences</v>
      </c>
      <c r="AD235" t="s">
        <v>5180</v>
      </c>
      <c r="AE235" t="str">
        <f>Vertices[[#This Row],[Tooltip]]</f>
        <v>http://ukwebfocus.wordpress.com/2009/12/07/a-tale-of-three-conferences/</v>
      </c>
    </row>
    <row r="236" spans="1:31" ht="30" x14ac:dyDescent="0.25">
      <c r="A236" s="14" t="s">
        <v>400</v>
      </c>
      <c r="B236" s="51">
        <v>1</v>
      </c>
      <c r="C236" s="51"/>
      <c r="D236" s="51"/>
      <c r="E236" s="52">
        <v>0</v>
      </c>
      <c r="F236" s="52">
        <v>1</v>
      </c>
      <c r="G236" s="52">
        <v>0</v>
      </c>
      <c r="H236" s="52">
        <v>0.99999800000000005</v>
      </c>
      <c r="I236" s="52">
        <v>0</v>
      </c>
      <c r="J236" s="15"/>
      <c r="K236" s="15"/>
      <c r="L236" s="71">
        <v>1.8706155322449878</v>
      </c>
      <c r="M236" s="67"/>
      <c r="N236" s="15"/>
      <c r="O236" s="15"/>
      <c r="P236" s="68"/>
      <c r="Q236" s="68"/>
      <c r="R236" s="56" t="s">
        <v>76</v>
      </c>
      <c r="S236" s="16" t="s">
        <v>400</v>
      </c>
      <c r="T236" s="73"/>
      <c r="U236" s="74">
        <v>5483.18017578125</v>
      </c>
      <c r="V236" s="74">
        <v>581.83758544921795</v>
      </c>
      <c r="W236" s="72" t="s">
        <v>67</v>
      </c>
      <c r="X236" s="75"/>
      <c r="Y236" s="75"/>
      <c r="Z236" s="69">
        <v>236</v>
      </c>
      <c r="AA236"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6" s="76" t="str">
        <f>VLOOKUP(Vertices[[#This Row],[Vertex]],Lookup!A:B,2,FALSE)</f>
        <v>Personal Twitter Networks in Hashtag Communities</v>
      </c>
      <c r="AD236" t="s">
        <v>5180</v>
      </c>
      <c r="AE236" t="str">
        <f>Vertices[[#This Row],[Tooltip]]</f>
        <v>http://ouseful.wordpress.com/2009/09/09/personal-twitter-networks-in-hashtag-communities/</v>
      </c>
    </row>
    <row r="237" spans="1:31" ht="30" x14ac:dyDescent="0.25">
      <c r="A237" s="14" t="s">
        <v>401</v>
      </c>
      <c r="B237" s="51">
        <v>1</v>
      </c>
      <c r="C237" s="51"/>
      <c r="D237" s="51"/>
      <c r="E237" s="52">
        <v>0</v>
      </c>
      <c r="F237" s="52">
        <v>1</v>
      </c>
      <c r="G237" s="52">
        <v>0</v>
      </c>
      <c r="H237" s="52">
        <v>0.99999800000000005</v>
      </c>
      <c r="I237" s="52">
        <v>0</v>
      </c>
      <c r="J237" s="15"/>
      <c r="K237" s="15"/>
      <c r="L237" s="71">
        <v>1.8706155322449878</v>
      </c>
      <c r="M237" s="67"/>
      <c r="N237" s="15"/>
      <c r="O237" s="15"/>
      <c r="P237" s="68"/>
      <c r="Q237" s="68"/>
      <c r="R237" s="56" t="s">
        <v>76</v>
      </c>
      <c r="S237" s="16" t="s">
        <v>401</v>
      </c>
      <c r="T237" s="73"/>
      <c r="U237" s="74">
        <v>5383.9423828125</v>
      </c>
      <c r="V237" s="74">
        <v>244.42955017089801</v>
      </c>
      <c r="W237" s="72" t="s">
        <v>67</v>
      </c>
      <c r="X237" s="75"/>
      <c r="Y237" s="75"/>
      <c r="Z237" s="69">
        <v>237</v>
      </c>
      <c r="AA237"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7" s="76" t="str">
        <f>VLOOKUP(Vertices[[#This Row],[Vertex]],Lookup!A:B,2,FALSE)</f>
        <v>UCISA CISG Talk on &amp;#8220;What If Web 2.0 Really Does Change Everything?&amp;#8221;</v>
      </c>
      <c r="AD237" t="s">
        <v>5180</v>
      </c>
      <c r="AE237" t="str">
        <f>Vertices[[#This Row],[Tooltip]]</f>
        <v>http://ukwebfocus.wordpress.com/2009/11/17/ucisa-cisg-talk-on-what-if-web-2-0-really-does-change-everything/</v>
      </c>
    </row>
    <row r="238" spans="1:31" ht="30" x14ac:dyDescent="0.25">
      <c r="A238" s="14" t="s">
        <v>402</v>
      </c>
      <c r="B238" s="51">
        <v>1</v>
      </c>
      <c r="C238" s="51"/>
      <c r="D238" s="51"/>
      <c r="E238" s="52">
        <v>0</v>
      </c>
      <c r="F238" s="52">
        <v>1</v>
      </c>
      <c r="G238" s="52">
        <v>0</v>
      </c>
      <c r="H238" s="52">
        <v>0.99999800000000005</v>
      </c>
      <c r="I238" s="52">
        <v>0</v>
      </c>
      <c r="J238" s="15"/>
      <c r="K238" s="15"/>
      <c r="L238" s="71">
        <v>1.8706155322449878</v>
      </c>
      <c r="M238" s="67"/>
      <c r="N238" s="15"/>
      <c r="O238" s="15"/>
      <c r="P238" s="68"/>
      <c r="Q238" s="68"/>
      <c r="R238" s="56" t="s">
        <v>76</v>
      </c>
      <c r="S238" s="16" t="s">
        <v>402</v>
      </c>
      <c r="T238" s="73"/>
      <c r="U238" s="74">
        <v>5185.45068359375</v>
      </c>
      <c r="V238" s="74">
        <v>581.83758544921795</v>
      </c>
      <c r="W238" s="72" t="s">
        <v>67</v>
      </c>
      <c r="X238" s="75"/>
      <c r="Y238" s="75"/>
      <c r="Z238" s="69">
        <v>238</v>
      </c>
      <c r="AA238"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8" s="76" t="str">
        <f>VLOOKUP(Vertices[[#This Row],[Vertex]],Lookup!A:B,2,FALSE)</f>
        <v>Using Google Spreadsheets as a Database with the Google Visualisation API Query Language</v>
      </c>
      <c r="AD238" t="s">
        <v>5180</v>
      </c>
      <c r="AE238" t="str">
        <f>Vertices[[#This Row],[Tooltip]]</f>
        <v>http://ouseful.wordpress.com/2009/05/18/using-google-spreadsheets-as-a-databace-with-the-google-visualisation-api-query-language/</v>
      </c>
    </row>
    <row r="239" spans="1:31" ht="30" x14ac:dyDescent="0.25">
      <c r="A239" s="14" t="s">
        <v>403</v>
      </c>
      <c r="B239" s="51">
        <v>1</v>
      </c>
      <c r="C239" s="51"/>
      <c r="D239" s="51"/>
      <c r="E239" s="52">
        <v>0</v>
      </c>
      <c r="F239" s="52">
        <v>0.33333299999999999</v>
      </c>
      <c r="G239" s="52">
        <v>0</v>
      </c>
      <c r="H239" s="52">
        <v>0.77026899999999998</v>
      </c>
      <c r="I239" s="52">
        <v>0</v>
      </c>
      <c r="J239" s="15"/>
      <c r="K239" s="15"/>
      <c r="L239" s="71">
        <v>1.7049661431451153</v>
      </c>
      <c r="M239" s="67"/>
      <c r="N239" s="15"/>
      <c r="O239" s="15"/>
      <c r="P239" s="68"/>
      <c r="Q239" s="68"/>
      <c r="R239" s="56" t="s">
        <v>76</v>
      </c>
      <c r="S239" s="16" t="s">
        <v>403</v>
      </c>
      <c r="T239" s="73"/>
      <c r="U239" s="74">
        <v>7105.73291015625</v>
      </c>
      <c r="V239" s="74">
        <v>7015.5341796875</v>
      </c>
      <c r="W239" s="72" t="s">
        <v>67</v>
      </c>
      <c r="X239" s="75"/>
      <c r="Y239" s="75"/>
      <c r="Z239" s="69">
        <v>239</v>
      </c>
      <c r="AA239"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39" s="76" t="str">
        <f>VLOOKUP(Vertices[[#This Row],[Vertex]],Lookup!A:B,2,FALSE)</f>
        <v>This Year&amp;#8217;s Technology That Has Blown Me Away</v>
      </c>
      <c r="AD239" t="s">
        <v>5180</v>
      </c>
      <c r="AE239" t="str">
        <f>Vertices[[#This Row],[Tooltip]]</f>
        <v>http://ukwebfocus.wordpress.com/2009/07/22/this-years-technology-that-has-blown-me-away/</v>
      </c>
    </row>
    <row r="240" spans="1:31" ht="30" x14ac:dyDescent="0.25">
      <c r="A240" s="14" t="s">
        <v>404</v>
      </c>
      <c r="B240" s="51">
        <v>1</v>
      </c>
      <c r="C240" s="51"/>
      <c r="D240" s="51"/>
      <c r="E240" s="52">
        <v>0</v>
      </c>
      <c r="F240" s="52">
        <v>0.33333299999999999</v>
      </c>
      <c r="G240" s="52">
        <v>0</v>
      </c>
      <c r="H240" s="52">
        <v>0.77026899999999998</v>
      </c>
      <c r="I240" s="52">
        <v>0</v>
      </c>
      <c r="J240" s="15"/>
      <c r="K240" s="15"/>
      <c r="L240" s="71">
        <v>1.7049661431451153</v>
      </c>
      <c r="M240" s="67"/>
      <c r="N240" s="15"/>
      <c r="O240" s="15"/>
      <c r="P240" s="68"/>
      <c r="Q240" s="68"/>
      <c r="R240" s="56" t="s">
        <v>76</v>
      </c>
      <c r="S240" s="16" t="s">
        <v>404</v>
      </c>
      <c r="T240" s="73"/>
      <c r="U240" s="74">
        <v>7837.5537109375</v>
      </c>
      <c r="V240" s="74">
        <v>6768.169921875</v>
      </c>
      <c r="W240" s="72" t="s">
        <v>67</v>
      </c>
      <c r="X240" s="75"/>
      <c r="Y240" s="75"/>
      <c r="Z240" s="69">
        <v>240</v>
      </c>
      <c r="AA240"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0" s="76" t="str">
        <f>VLOOKUP(Vertices[[#This Row],[Vertex]],Lookup!A:B,2,FALSE)</f>
        <v>&amp;#8220;Is It Really A Good Time To Be Asking For More IT Money?&amp;#8221;</v>
      </c>
      <c r="AD240" t="s">
        <v>5180</v>
      </c>
      <c r="AE240" t="str">
        <f>Vertices[[#This Row],[Tooltip]]</f>
        <v>http://ukwebfocus.wordpress.com/2009/06/26/is-it-really-a-good-time-to-be-asking-for-more-it-money/</v>
      </c>
    </row>
    <row r="241" spans="1:31" ht="30" x14ac:dyDescent="0.25">
      <c r="A241" s="14" t="s">
        <v>405</v>
      </c>
      <c r="B241" s="51">
        <v>2</v>
      </c>
      <c r="C241" s="51"/>
      <c r="D241" s="51"/>
      <c r="E241" s="52">
        <v>1</v>
      </c>
      <c r="F241" s="52">
        <v>0.5</v>
      </c>
      <c r="G241" s="52">
        <v>0</v>
      </c>
      <c r="H241" s="52">
        <v>1.4594560000000001</v>
      </c>
      <c r="I241" s="52">
        <v>0</v>
      </c>
      <c r="J241" s="15"/>
      <c r="K241" s="15"/>
      <c r="L241" s="71">
        <v>2.2019143104447325</v>
      </c>
      <c r="M241" s="67"/>
      <c r="N241" s="15"/>
      <c r="O241" s="15"/>
      <c r="P241" s="68"/>
      <c r="Q241" s="68"/>
      <c r="R241" s="56" t="s">
        <v>76</v>
      </c>
      <c r="S241" s="16" t="s">
        <v>405</v>
      </c>
      <c r="T241" s="73"/>
      <c r="U241" s="74">
        <v>8828.66796875</v>
      </c>
      <c r="V241" s="74">
        <v>6678.3623046875</v>
      </c>
      <c r="W241" s="72" t="s">
        <v>67</v>
      </c>
      <c r="X241" s="75"/>
      <c r="Y241" s="75"/>
      <c r="Z241" s="69">
        <v>241</v>
      </c>
      <c r="AA241"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1" s="76" t="str">
        <f>VLOOKUP(Vertices[[#This Row],[Vertex]],Lookup!A:B,2,FALSE)</f>
        <v>Appropriating Technology</v>
      </c>
      <c r="AD241" t="s">
        <v>5180</v>
      </c>
      <c r="AE241" t="str">
        <f>Vertices[[#This Row],[Tooltip]]</f>
        <v>http://ouseful.wordpress.com/2009/06/07/appropriating-technology/</v>
      </c>
    </row>
    <row r="242" spans="1:31" ht="30" x14ac:dyDescent="0.25">
      <c r="A242" s="14" t="s">
        <v>406</v>
      </c>
      <c r="B242" s="51">
        <v>1</v>
      </c>
      <c r="C242" s="51"/>
      <c r="D242" s="51"/>
      <c r="E242" s="52">
        <v>0</v>
      </c>
      <c r="F242" s="52">
        <v>0.33333299999999999</v>
      </c>
      <c r="G242" s="52">
        <v>0</v>
      </c>
      <c r="H242" s="52">
        <v>0.77026899999999998</v>
      </c>
      <c r="I242" s="52">
        <v>0</v>
      </c>
      <c r="J242" s="15"/>
      <c r="K242" s="15"/>
      <c r="L242" s="71">
        <v>1.7049661431451153</v>
      </c>
      <c r="M242" s="67"/>
      <c r="N242" s="15"/>
      <c r="O242" s="15"/>
      <c r="P242" s="68"/>
      <c r="Q242" s="68"/>
      <c r="R242" s="56" t="s">
        <v>76</v>
      </c>
      <c r="S242" s="16" t="s">
        <v>406</v>
      </c>
      <c r="T242" s="73"/>
      <c r="U242" s="74">
        <v>8495.126953125</v>
      </c>
      <c r="V242" s="74">
        <v>6705.68798828125</v>
      </c>
      <c r="W242" s="72" t="s">
        <v>67</v>
      </c>
      <c r="X242" s="75"/>
      <c r="Y242" s="75"/>
      <c r="Z242" s="69">
        <v>242</v>
      </c>
      <c r="AA242"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2" s="76" t="str">
        <f>VLOOKUP(Vertices[[#This Row],[Vertex]],Lookup!A:B,2,FALSE)</f>
        <v>Which Will Last Longer: Hero.ac.uk or Facebook?</v>
      </c>
      <c r="AD242" t="s">
        <v>5180</v>
      </c>
      <c r="AE242" t="str">
        <f>Vertices[[#This Row],[Tooltip]]</f>
        <v>http://ukwebfocus.wordpress.com/2009/06/15/which-will-last-longer-hero-ac-uk-or-facebook/</v>
      </c>
    </row>
    <row r="243" spans="1:31" ht="30" x14ac:dyDescent="0.25">
      <c r="A243" s="14" t="s">
        <v>407</v>
      </c>
      <c r="B243" s="51">
        <v>1</v>
      </c>
      <c r="C243" s="51"/>
      <c r="D243" s="51"/>
      <c r="E243" s="52">
        <v>0</v>
      </c>
      <c r="F243" s="52">
        <v>1</v>
      </c>
      <c r="G243" s="52">
        <v>0</v>
      </c>
      <c r="H243" s="52">
        <v>0.99999800000000005</v>
      </c>
      <c r="I243" s="52">
        <v>0</v>
      </c>
      <c r="J243" s="15"/>
      <c r="K243" s="15"/>
      <c r="L243" s="71">
        <v>1.8706155322449878</v>
      </c>
      <c r="M243" s="67"/>
      <c r="N243" s="15"/>
      <c r="O243" s="15"/>
      <c r="P243" s="68"/>
      <c r="Q243" s="68"/>
      <c r="R243" s="56" t="s">
        <v>76</v>
      </c>
      <c r="S243" s="16" t="s">
        <v>407</v>
      </c>
      <c r="T243" s="73"/>
      <c r="U243" s="74">
        <v>3597.59448242187</v>
      </c>
      <c r="V243" s="74">
        <v>244.42955017089801</v>
      </c>
      <c r="W243" s="72" t="s">
        <v>67</v>
      </c>
      <c r="X243" s="75"/>
      <c r="Y243" s="75"/>
      <c r="Z243" s="69">
        <v>243</v>
      </c>
      <c r="AA243" s="6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3" s="76" t="str">
        <f>VLOOKUP(Vertices[[#This Row],[Vertex]],Lookup!A:B,2,FALSE)</f>
        <v>What Makes a Good API?</v>
      </c>
      <c r="AD243" t="s">
        <v>5180</v>
      </c>
      <c r="AE243" t="str">
        <f>Vertices[[#This Row],[Tooltip]]</f>
        <v>http://ukwebfocus.wordpress.com/2009/01/19/what-makes-a-good-api/</v>
      </c>
    </row>
    <row r="244" spans="1:31" ht="30" x14ac:dyDescent="0.25">
      <c r="A244" s="77" t="s">
        <v>408</v>
      </c>
      <c r="B244" s="51">
        <v>1</v>
      </c>
      <c r="C244" s="78"/>
      <c r="D244" s="78"/>
      <c r="E244" s="52">
        <v>0</v>
      </c>
      <c r="F244" s="52">
        <v>1</v>
      </c>
      <c r="G244" s="52">
        <v>0</v>
      </c>
      <c r="H244" s="52">
        <v>0.99999800000000005</v>
      </c>
      <c r="I244" s="52">
        <v>0</v>
      </c>
      <c r="J244" s="80"/>
      <c r="K244" s="80"/>
      <c r="L244" s="81">
        <v>1.8706155322449878</v>
      </c>
      <c r="M244" s="82"/>
      <c r="N244" s="80"/>
      <c r="O244" s="80"/>
      <c r="P244" s="84"/>
      <c r="Q244" s="84"/>
      <c r="R244" s="56" t="s">
        <v>76</v>
      </c>
      <c r="S244" s="83" t="s">
        <v>408</v>
      </c>
      <c r="T244" s="85"/>
      <c r="U244" s="86">
        <v>3399.10327148437</v>
      </c>
      <c r="V244" s="86">
        <v>581.76385498046795</v>
      </c>
      <c r="W244" s="87" t="s">
        <v>67</v>
      </c>
      <c r="X244" s="88"/>
      <c r="Y244" s="88"/>
      <c r="Z244" s="89">
        <v>244</v>
      </c>
      <c r="AA244" s="89" t="b">
        <f xml:space="preserve"> IF(AND(Vertices[Degree] &gt;= Misc!$N$3, Vertices[Degree] &lt;= Misc!$O$3,Vertices[Betweenness Centrality] &gt;= Misc!$N$4, Vertices[Betweenness Centrality] &lt;= Misc!$O$4,Vertices[Closeness Centrality] &gt;= Misc!$N$5, Vertices[Closeness Centrality] &lt;= Misc!$O$5,Vertices[Eigenvector Centrality] &gt;= Misc!$N$6, Vertices[Eigenvector Centrality] &lt;= Misc!$O$6,Vertices[PageRank] &gt;= Misc!$N$7, Vertices[PageRank] &lt;= Misc!$O$7,Vertices[Clustering Coefficient] &gt;= Misc!$N$8, Vertices[Clustering Coefficient] &lt;= Misc!$O$8,Vertices[Size] &gt;= Misc!$N$9, Vertices[Size] &lt;= Misc!$O$9,Vertices[X] &gt;= Misc!$N$10, Vertices[X] &lt;= Misc!$O$10,Vertices[Y] &gt;= Misc!$N$11, Vertices[Y] &lt;= Misc!$O$11,TRUE), TRUE, FALSE)</f>
        <v>1</v>
      </c>
      <c r="AB244" s="90" t="str">
        <f>VLOOKUP(Vertices[[#This Row],[Vertex]],Lookup!A:B,2,FALSE)</f>
        <v>What Makes a Good API? A Call to Armsâ€¦</v>
      </c>
      <c r="AD244" t="s">
        <v>5180</v>
      </c>
      <c r="AE244" t="str">
        <f>Vertices[[#This Row],[Tooltip]]</f>
        <v>http://ouseful.wordpress.com/2009/01/07/what-makes-a-good-api-a-call-to-arms/</v>
      </c>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244"/>
    <dataValidation allowBlank="1" errorTitle="Invalid Vertex Visibility" error="You have entered an unrecognized vertex visibility.  Try selecting from the drop-down list instead." sqref="AF3"/>
    <dataValidation allowBlank="1" showErrorMessage="1" sqref="AF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244">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244"/>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T3:T244"/>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244"/>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244"/>
    <dataValidation allowBlank="1" showInputMessage="1" errorTitle="Invalid Vertex Image Key" promptTitle="Vertex Tooltip" prompt="Enter optional text that will pop up when the mouse is hovered over the vertex." sqref="S3:S244"/>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244"/>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244">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4:P244"/>
    <dataValidation allowBlank="1" showInputMessage="1" errorTitle="Invalid Vertex Image Key" promptTitle="Image File" prompt="Enter the path to an image file.  Hover over the column header for examples." sqref="N3:N244"/>
    <dataValidation allowBlank="1" showInputMessage="1" showErrorMessage="1" promptTitle="Vertex Name" prompt="Enter the name of the vertex." sqref="A3:A244"/>
    <dataValidation allowBlank="1" showInputMessage="1" promptTitle="Vertex Color" prompt="To select an optional vertex color, right-click and select Select Color on the right-click menu." sqref="J3:J244"/>
    <dataValidation allowBlank="1" showInputMessage="1" errorTitle="Invalid Vertex Opacity" error="The optional vertex opacity must be a whole number between 0 and 10." promptTitle="Vertex Opacity" prompt="Enter an optional vertex opacity between 0 (transparent) and 100 (opaque)." sqref="M3:M244"/>
    <dataValidation type="list" allowBlank="1" showInputMessage="1" showErrorMessage="1" errorTitle="Unrecognized Vertex Shape" error="You have entered an unrecognized vertex shape.  Try selecting from the drop-down list instead." promptTitle="Vertex Shape" prompt="Select an optional vertex shape." sqref="K3:K244">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244"/>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244">
      <formula1>ValidVertexLabelPositions</formula1>
    </dataValidation>
    <dataValidation allowBlank="1" showInputMessage="1" promptTitle="Vertex Label Fill Color" prompt="To select an optional fill color for the Label shape, right-click and select Select Color on the right-click menu." sqref="Q4:Q244 P3"/>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50</v>
      </c>
    </row>
    <row r="2" spans="1:1" ht="15" customHeight="1" x14ac:dyDescent="0.25"/>
    <row r="3" spans="1:1" ht="15" customHeight="1" x14ac:dyDescent="0.25">
      <c r="A3" s="32" t="s">
        <v>51</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73"/>
  <sheetViews>
    <sheetView workbookViewId="0">
      <selection activeCell="A2" sqref="A2:Q2"/>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5" width="11" hidden="1" customWidth="1"/>
    <col min="6" max="6" width="11" customWidth="1"/>
    <col min="7" max="7" width="9.7109375" customWidth="1"/>
    <col min="8" max="8" width="13.140625" customWidth="1"/>
    <col min="9" max="10" width="8.42578125" customWidth="1"/>
    <col min="11" max="11" width="14.5703125" customWidth="1"/>
    <col min="12" max="12" width="25" customWidth="1"/>
    <col min="13" max="14" width="24.140625" customWidth="1"/>
    <col min="15" max="15" width="21.28515625" customWidth="1"/>
    <col min="16" max="16" width="19.28515625" customWidth="1"/>
    <col min="17" max="17" width="10" customWidth="1"/>
  </cols>
  <sheetData>
    <row r="1" spans="1:17" x14ac:dyDescent="0.25">
      <c r="B1" s="15" t="s">
        <v>40</v>
      </c>
      <c r="C1" s="15"/>
      <c r="D1" s="15"/>
      <c r="E1" s="64" t="s">
        <v>41</v>
      </c>
      <c r="F1" s="35" t="s">
        <v>43</v>
      </c>
      <c r="G1" s="35"/>
      <c r="H1" s="35"/>
      <c r="I1" s="35"/>
      <c r="J1" s="35"/>
      <c r="K1" s="35"/>
      <c r="L1" s="35"/>
      <c r="M1" s="35"/>
      <c r="N1" s="35"/>
      <c r="O1" s="35"/>
      <c r="P1" s="35"/>
      <c r="Q1" s="35"/>
    </row>
    <row r="2" spans="1:17" s="13" customFormat="1" ht="30" customHeight="1" x14ac:dyDescent="0.25">
      <c r="A2" s="11" t="s">
        <v>144</v>
      </c>
      <c r="B2" s="13" t="s">
        <v>21</v>
      </c>
      <c r="C2" s="13" t="s">
        <v>20</v>
      </c>
      <c r="D2" s="13" t="s">
        <v>145</v>
      </c>
      <c r="E2" s="13" t="s">
        <v>12</v>
      </c>
      <c r="F2" s="13" t="s">
        <v>146</v>
      </c>
      <c r="G2" s="13" t="s">
        <v>148</v>
      </c>
      <c r="H2" s="13" t="s">
        <v>149</v>
      </c>
      <c r="I2" s="13" t="s">
        <v>150</v>
      </c>
      <c r="J2" s="13" t="s">
        <v>151</v>
      </c>
      <c r="K2" s="13" t="s">
        <v>152</v>
      </c>
      <c r="L2" s="13" t="s">
        <v>153</v>
      </c>
      <c r="M2" s="13" t="s">
        <v>154</v>
      </c>
      <c r="N2" s="13" t="s">
        <v>155</v>
      </c>
      <c r="O2" s="13" t="s">
        <v>156</v>
      </c>
      <c r="P2" s="13" t="s">
        <v>157</v>
      </c>
      <c r="Q2" s="13" t="s">
        <v>158</v>
      </c>
    </row>
    <row r="3" spans="1:17" x14ac:dyDescent="0.25">
      <c r="A3" s="98" t="s">
        <v>413</v>
      </c>
      <c r="B3" s="99" t="s">
        <v>416</v>
      </c>
      <c r="C3" s="99" t="s">
        <v>57</v>
      </c>
      <c r="D3" s="99"/>
      <c r="E3" s="100">
        <v>3</v>
      </c>
      <c r="F3" s="101"/>
      <c r="G3" s="101"/>
      <c r="H3" s="101"/>
      <c r="I3" s="101"/>
      <c r="J3" s="101"/>
      <c r="K3" s="101"/>
      <c r="L3" s="101"/>
      <c r="M3" s="101"/>
      <c r="N3" s="101"/>
      <c r="O3" s="101"/>
      <c r="P3" s="102"/>
      <c r="Q3" s="102"/>
    </row>
    <row r="4" spans="1:17" x14ac:dyDescent="0.25">
      <c r="A4" s="98" t="s">
        <v>414</v>
      </c>
      <c r="B4" s="103" t="s">
        <v>425</v>
      </c>
      <c r="C4" s="103" t="s">
        <v>57</v>
      </c>
      <c r="D4" s="103"/>
      <c r="E4" s="104">
        <v>4</v>
      </c>
      <c r="F4" s="78"/>
      <c r="G4" s="78"/>
      <c r="H4" s="78"/>
      <c r="I4" s="78"/>
      <c r="J4" s="78"/>
      <c r="K4" s="78"/>
      <c r="L4" s="78"/>
      <c r="M4" s="78"/>
      <c r="N4" s="78"/>
      <c r="O4" s="78"/>
      <c r="P4" s="79"/>
      <c r="Q4" s="79"/>
    </row>
    <row r="5" spans="1:17" x14ac:dyDescent="0.25">
      <c r="A5" s="98" t="s">
        <v>415</v>
      </c>
      <c r="B5" s="103" t="s">
        <v>424</v>
      </c>
      <c r="C5" s="103" t="s">
        <v>57</v>
      </c>
      <c r="D5" s="103"/>
      <c r="E5" s="104">
        <v>5</v>
      </c>
      <c r="F5" s="78"/>
      <c r="G5" s="78"/>
      <c r="H5" s="78"/>
      <c r="I5" s="78"/>
      <c r="J5" s="78"/>
      <c r="K5" s="78"/>
      <c r="L5" s="78"/>
      <c r="M5" s="78"/>
      <c r="N5" s="78"/>
      <c r="O5" s="78"/>
      <c r="P5" s="79"/>
      <c r="Q5" s="79"/>
    </row>
    <row r="6" spans="1:17" x14ac:dyDescent="0.25">
      <c r="A6" s="92"/>
      <c r="B6" s="96"/>
      <c r="C6" s="96"/>
      <c r="D6" s="96"/>
      <c r="E6" s="93"/>
      <c r="F6" s="94"/>
      <c r="G6" s="94"/>
      <c r="H6" s="94"/>
      <c r="I6" s="94"/>
      <c r="J6" s="94"/>
      <c r="K6" s="94"/>
      <c r="L6" s="94"/>
      <c r="M6" s="94"/>
      <c r="N6" s="94"/>
      <c r="O6" s="94"/>
      <c r="P6" s="95"/>
      <c r="Q6" s="52"/>
    </row>
    <row r="7" spans="1:17" x14ac:dyDescent="0.25">
      <c r="A7" s="92"/>
      <c r="B7" s="96"/>
      <c r="C7" s="96"/>
      <c r="D7" s="96"/>
      <c r="E7" s="93"/>
      <c r="F7" s="94"/>
      <c r="G7" s="94"/>
      <c r="H7" s="94"/>
      <c r="I7" s="94"/>
      <c r="J7" s="94"/>
      <c r="K7" s="94"/>
      <c r="L7" s="94"/>
      <c r="M7" s="94"/>
      <c r="N7" s="94"/>
      <c r="O7" s="94"/>
      <c r="P7" s="95"/>
      <c r="Q7" s="52"/>
    </row>
    <row r="8" spans="1:17" x14ac:dyDescent="0.25">
      <c r="A8" s="92"/>
      <c r="B8" s="96"/>
      <c r="C8" s="96"/>
      <c r="D8" s="96"/>
      <c r="E8" s="93"/>
      <c r="F8" s="94"/>
      <c r="G8" s="94"/>
      <c r="H8" s="94"/>
      <c r="I8" s="94"/>
      <c r="J8" s="94"/>
      <c r="K8" s="94"/>
      <c r="L8" s="94"/>
      <c r="M8" s="94"/>
      <c r="N8" s="94"/>
      <c r="O8" s="94"/>
      <c r="P8" s="95"/>
      <c r="Q8" s="52"/>
    </row>
    <row r="9" spans="1:17" x14ac:dyDescent="0.25">
      <c r="A9" s="92"/>
      <c r="B9" s="96"/>
      <c r="C9" s="96"/>
      <c r="D9" s="96"/>
      <c r="E9" s="93"/>
      <c r="F9" s="94"/>
      <c r="G9" s="94"/>
      <c r="H9" s="94"/>
      <c r="I9" s="94"/>
      <c r="J9" s="94"/>
      <c r="K9" s="94"/>
      <c r="L9" s="94"/>
      <c r="M9" s="94"/>
      <c r="N9" s="94"/>
      <c r="O9" s="94"/>
      <c r="P9" s="95"/>
      <c r="Q9" s="52"/>
    </row>
    <row r="10" spans="1:17" ht="14.25" customHeight="1" x14ac:dyDescent="0.25">
      <c r="A10" s="92"/>
      <c r="B10" s="96"/>
      <c r="C10" s="96"/>
      <c r="D10" s="96"/>
      <c r="E10" s="93"/>
      <c r="F10" s="94"/>
      <c r="G10" s="94"/>
      <c r="H10" s="94"/>
      <c r="I10" s="94"/>
      <c r="J10" s="94"/>
      <c r="K10" s="94"/>
      <c r="L10" s="94"/>
      <c r="M10" s="94"/>
      <c r="N10" s="94"/>
      <c r="O10" s="94"/>
      <c r="P10" s="95"/>
      <c r="Q10" s="52"/>
    </row>
    <row r="11" spans="1:17" x14ac:dyDescent="0.25">
      <c r="A11" s="92"/>
      <c r="B11" s="96"/>
      <c r="C11" s="96"/>
      <c r="D11" s="96"/>
      <c r="E11" s="93"/>
      <c r="F11" s="94"/>
      <c r="G11" s="94"/>
      <c r="H11" s="94"/>
      <c r="I11" s="94"/>
      <c r="J11" s="94"/>
      <c r="K11" s="94"/>
      <c r="L11" s="94"/>
      <c r="M11" s="94"/>
      <c r="N11" s="94"/>
      <c r="O11" s="94"/>
      <c r="P11" s="95"/>
      <c r="Q11" s="52"/>
    </row>
    <row r="12" spans="1:17" x14ac:dyDescent="0.25">
      <c r="A12" s="92"/>
      <c r="B12" s="96"/>
      <c r="C12" s="96"/>
      <c r="D12" s="96"/>
      <c r="E12" s="93"/>
      <c r="F12" s="94"/>
      <c r="G12" s="94"/>
      <c r="H12" s="94"/>
      <c r="I12" s="94"/>
      <c r="J12" s="94"/>
      <c r="K12" s="94"/>
      <c r="L12" s="94"/>
      <c r="M12" s="94"/>
      <c r="N12" s="94"/>
      <c r="O12" s="94"/>
      <c r="P12" s="95"/>
      <c r="Q12" s="52"/>
    </row>
    <row r="13" spans="1:17" x14ac:dyDescent="0.25">
      <c r="A13" s="92"/>
      <c r="B13" s="96"/>
      <c r="C13" s="96"/>
      <c r="D13" s="96"/>
      <c r="E13" s="93"/>
      <c r="F13" s="94"/>
      <c r="G13" s="94"/>
      <c r="H13" s="94"/>
      <c r="I13" s="94"/>
      <c r="J13" s="94"/>
      <c r="K13" s="94"/>
      <c r="L13" s="94"/>
      <c r="M13" s="94"/>
      <c r="N13" s="94"/>
      <c r="O13" s="94"/>
      <c r="P13" s="95"/>
      <c r="Q13" s="52"/>
    </row>
    <row r="14" spans="1:17" x14ac:dyDescent="0.25">
      <c r="A14" s="92"/>
      <c r="B14" s="96"/>
      <c r="C14" s="96"/>
      <c r="D14" s="96"/>
      <c r="E14" s="93"/>
      <c r="F14" s="94"/>
      <c r="G14" s="94"/>
      <c r="H14" s="94"/>
      <c r="I14" s="94"/>
      <c r="J14" s="94"/>
      <c r="K14" s="94"/>
      <c r="L14" s="94"/>
      <c r="M14" s="94"/>
      <c r="N14" s="94"/>
      <c r="O14" s="94"/>
      <c r="P14" s="95"/>
      <c r="Q14" s="52"/>
    </row>
    <row r="15" spans="1:17" x14ac:dyDescent="0.25">
      <c r="A15" s="92"/>
      <c r="B15" s="96"/>
      <c r="C15" s="96"/>
      <c r="D15" s="96"/>
      <c r="E15" s="93"/>
      <c r="F15" s="94"/>
      <c r="G15" s="94"/>
      <c r="H15" s="94"/>
      <c r="I15" s="94"/>
      <c r="J15" s="94"/>
      <c r="K15" s="94"/>
      <c r="L15" s="94"/>
      <c r="M15" s="94"/>
      <c r="N15" s="94"/>
      <c r="O15" s="94"/>
      <c r="P15" s="95"/>
      <c r="Q15" s="52"/>
    </row>
    <row r="16" spans="1:17" x14ac:dyDescent="0.25">
      <c r="A16" s="92"/>
      <c r="B16" s="96"/>
      <c r="C16" s="96"/>
      <c r="D16" s="96"/>
      <c r="E16" s="93"/>
      <c r="F16" s="94"/>
      <c r="G16" s="94"/>
      <c r="H16" s="94"/>
      <c r="I16" s="94"/>
      <c r="J16" s="94"/>
      <c r="K16" s="94"/>
      <c r="L16" s="94"/>
      <c r="M16" s="94"/>
      <c r="N16" s="94"/>
      <c r="O16" s="94"/>
      <c r="P16" s="95"/>
      <c r="Q16" s="52"/>
    </row>
    <row r="17" spans="1:17" x14ac:dyDescent="0.25">
      <c r="A17" s="92"/>
      <c r="B17" s="96"/>
      <c r="C17" s="96"/>
      <c r="D17" s="96"/>
      <c r="E17" s="93"/>
      <c r="F17" s="94"/>
      <c r="G17" s="94"/>
      <c r="H17" s="94"/>
      <c r="I17" s="94"/>
      <c r="J17" s="94"/>
      <c r="K17" s="94"/>
      <c r="L17" s="94"/>
      <c r="M17" s="94"/>
      <c r="N17" s="94"/>
      <c r="O17" s="94"/>
      <c r="P17" s="95"/>
      <c r="Q17" s="52"/>
    </row>
    <row r="18" spans="1:17" x14ac:dyDescent="0.25">
      <c r="A18" s="92"/>
      <c r="B18" s="96"/>
      <c r="C18" s="96"/>
      <c r="D18" s="96"/>
      <c r="E18" s="93"/>
      <c r="F18" s="94"/>
      <c r="G18" s="94"/>
      <c r="H18" s="94"/>
      <c r="I18" s="94"/>
      <c r="J18" s="94"/>
      <c r="K18" s="94"/>
      <c r="L18" s="94"/>
      <c r="M18" s="94"/>
      <c r="N18" s="94"/>
      <c r="O18" s="94"/>
      <c r="P18" s="95"/>
      <c r="Q18" s="52"/>
    </row>
    <row r="19" spans="1:17" x14ac:dyDescent="0.25">
      <c r="A19" s="92"/>
      <c r="B19" s="96"/>
      <c r="C19" s="96"/>
      <c r="D19" s="96"/>
      <c r="E19" s="93"/>
      <c r="F19" s="94"/>
      <c r="G19" s="94"/>
      <c r="H19" s="94"/>
      <c r="I19" s="94"/>
      <c r="J19" s="94"/>
      <c r="K19" s="94"/>
      <c r="L19" s="94"/>
      <c r="M19" s="94"/>
      <c r="N19" s="94"/>
      <c r="O19" s="94"/>
      <c r="P19" s="95"/>
      <c r="Q19" s="52"/>
    </row>
    <row r="20" spans="1:17" x14ac:dyDescent="0.25">
      <c r="A20" s="92"/>
      <c r="B20" s="96"/>
      <c r="C20" s="96"/>
      <c r="D20" s="96"/>
      <c r="E20" s="93"/>
      <c r="F20" s="94"/>
      <c r="G20" s="94"/>
      <c r="H20" s="94"/>
      <c r="I20" s="94"/>
      <c r="J20" s="94"/>
      <c r="K20" s="94"/>
      <c r="L20" s="94"/>
      <c r="M20" s="94"/>
      <c r="N20" s="94"/>
      <c r="O20" s="94"/>
      <c r="P20" s="95"/>
      <c r="Q20" s="52"/>
    </row>
    <row r="21" spans="1:17" x14ac:dyDescent="0.25">
      <c r="A21" s="92"/>
      <c r="B21" s="96"/>
      <c r="C21" s="96"/>
      <c r="D21" s="96"/>
      <c r="E21" s="93"/>
      <c r="F21" s="94"/>
      <c r="G21" s="94"/>
      <c r="H21" s="94"/>
      <c r="I21" s="94"/>
      <c r="J21" s="94"/>
      <c r="K21" s="94"/>
      <c r="L21" s="94"/>
      <c r="M21" s="94"/>
      <c r="N21" s="94"/>
      <c r="O21" s="94"/>
      <c r="P21" s="95"/>
      <c r="Q21" s="52"/>
    </row>
    <row r="22" spans="1:17" x14ac:dyDescent="0.25">
      <c r="A22" s="92"/>
      <c r="B22" s="96"/>
      <c r="C22" s="96"/>
      <c r="D22" s="96"/>
      <c r="E22" s="93"/>
      <c r="F22" s="94"/>
      <c r="G22" s="94"/>
      <c r="H22" s="94"/>
      <c r="I22" s="94"/>
      <c r="J22" s="94"/>
      <c r="K22" s="94"/>
      <c r="L22" s="94"/>
      <c r="M22" s="94"/>
      <c r="N22" s="94"/>
      <c r="O22" s="94"/>
      <c r="P22" s="95"/>
      <c r="Q22" s="52"/>
    </row>
    <row r="23" spans="1:17" x14ac:dyDescent="0.25">
      <c r="A23" s="92"/>
      <c r="B23" s="96"/>
      <c r="C23" s="96"/>
      <c r="D23" s="96"/>
      <c r="E23" s="93"/>
      <c r="F23" s="94"/>
      <c r="G23" s="94"/>
      <c r="H23" s="94"/>
      <c r="I23" s="94"/>
      <c r="J23" s="94"/>
      <c r="K23" s="94"/>
      <c r="L23" s="94"/>
      <c r="M23" s="94"/>
      <c r="N23" s="94"/>
      <c r="O23" s="94"/>
      <c r="P23" s="95"/>
      <c r="Q23" s="52"/>
    </row>
    <row r="24" spans="1:17" x14ac:dyDescent="0.25">
      <c r="A24" s="92"/>
      <c r="B24" s="96"/>
      <c r="C24" s="96"/>
      <c r="D24" s="96"/>
      <c r="E24" s="93"/>
      <c r="F24" s="94"/>
      <c r="G24" s="94"/>
      <c r="H24" s="94"/>
      <c r="I24" s="94"/>
      <c r="J24" s="94"/>
      <c r="K24" s="94"/>
      <c r="L24" s="94"/>
      <c r="M24" s="94"/>
      <c r="N24" s="94"/>
      <c r="O24" s="94"/>
      <c r="P24" s="95"/>
      <c r="Q24" s="52"/>
    </row>
    <row r="25" spans="1:17" x14ac:dyDescent="0.25">
      <c r="A25" s="92"/>
      <c r="B25" s="96"/>
      <c r="C25" s="96"/>
      <c r="D25" s="96"/>
      <c r="E25" s="93"/>
      <c r="F25" s="94"/>
      <c r="G25" s="94"/>
      <c r="H25" s="94"/>
      <c r="I25" s="94"/>
      <c r="J25" s="94"/>
      <c r="K25" s="94"/>
      <c r="L25" s="94"/>
      <c r="M25" s="94"/>
      <c r="N25" s="94"/>
      <c r="O25" s="94"/>
      <c r="P25" s="95"/>
      <c r="Q25" s="52"/>
    </row>
    <row r="26" spans="1:17" x14ac:dyDescent="0.25">
      <c r="A26" s="92"/>
      <c r="B26" s="96"/>
      <c r="C26" s="96"/>
      <c r="D26" s="96"/>
      <c r="E26" s="93"/>
      <c r="F26" s="94"/>
      <c r="G26" s="94"/>
      <c r="H26" s="94"/>
      <c r="I26" s="94"/>
      <c r="J26" s="94"/>
      <c r="K26" s="94"/>
      <c r="L26" s="94"/>
      <c r="M26" s="94"/>
      <c r="N26" s="94"/>
      <c r="O26" s="94"/>
      <c r="P26" s="95"/>
      <c r="Q26" s="52"/>
    </row>
    <row r="27" spans="1:17" x14ac:dyDescent="0.25">
      <c r="A27" s="92"/>
      <c r="B27" s="96"/>
      <c r="C27" s="96"/>
      <c r="D27" s="96"/>
      <c r="E27" s="93"/>
      <c r="F27" s="94"/>
      <c r="G27" s="94"/>
      <c r="H27" s="94"/>
      <c r="I27" s="94"/>
      <c r="J27" s="94"/>
      <c r="K27" s="94"/>
      <c r="L27" s="94"/>
      <c r="M27" s="94"/>
      <c r="N27" s="94"/>
      <c r="O27" s="94"/>
      <c r="P27" s="95"/>
      <c r="Q27" s="52"/>
    </row>
    <row r="28" spans="1:17" x14ac:dyDescent="0.25">
      <c r="A28" s="92"/>
      <c r="B28" s="96"/>
      <c r="C28" s="96"/>
      <c r="D28" s="96"/>
      <c r="E28" s="93"/>
      <c r="F28" s="94"/>
      <c r="G28" s="94"/>
      <c r="H28" s="94"/>
      <c r="I28" s="94"/>
      <c r="J28" s="94"/>
      <c r="K28" s="94"/>
      <c r="L28" s="94"/>
      <c r="M28" s="94"/>
      <c r="N28" s="94"/>
      <c r="O28" s="94"/>
      <c r="P28" s="95"/>
      <c r="Q28" s="52"/>
    </row>
    <row r="29" spans="1:17" x14ac:dyDescent="0.25">
      <c r="A29" s="92"/>
      <c r="B29" s="96"/>
      <c r="C29" s="96"/>
      <c r="D29" s="96"/>
      <c r="E29" s="93"/>
      <c r="F29" s="94"/>
      <c r="G29" s="94"/>
      <c r="H29" s="94"/>
      <c r="I29" s="94"/>
      <c r="J29" s="94"/>
      <c r="K29" s="94"/>
      <c r="L29" s="94"/>
      <c r="M29" s="94"/>
      <c r="N29" s="94"/>
      <c r="O29" s="94"/>
      <c r="P29" s="95"/>
      <c r="Q29" s="52"/>
    </row>
    <row r="30" spans="1:17" x14ac:dyDescent="0.25">
      <c r="A30" s="92"/>
      <c r="B30" s="96"/>
      <c r="C30" s="96"/>
      <c r="D30" s="96"/>
      <c r="E30" s="93"/>
      <c r="F30" s="94"/>
      <c r="G30" s="94"/>
      <c r="H30" s="94"/>
      <c r="I30" s="94"/>
      <c r="J30" s="94"/>
      <c r="K30" s="94"/>
      <c r="L30" s="94"/>
      <c r="M30" s="94"/>
      <c r="N30" s="94"/>
      <c r="O30" s="94"/>
      <c r="P30" s="95"/>
      <c r="Q30" s="52"/>
    </row>
    <row r="31" spans="1:17" x14ac:dyDescent="0.25">
      <c r="A31" s="92"/>
      <c r="B31" s="96"/>
      <c r="C31" s="96"/>
      <c r="D31" s="96"/>
      <c r="E31" s="93"/>
      <c r="F31" s="94"/>
      <c r="G31" s="94"/>
      <c r="H31" s="94"/>
      <c r="I31" s="94"/>
      <c r="J31" s="94"/>
      <c r="K31" s="94"/>
      <c r="L31" s="94"/>
      <c r="M31" s="94"/>
      <c r="N31" s="94"/>
      <c r="O31" s="94"/>
      <c r="P31" s="95"/>
      <c r="Q31" s="52"/>
    </row>
    <row r="32" spans="1:17" x14ac:dyDescent="0.25">
      <c r="A32" s="92"/>
      <c r="B32" s="96"/>
      <c r="C32" s="96"/>
      <c r="D32" s="96"/>
      <c r="E32" s="93"/>
      <c r="F32" s="94"/>
      <c r="G32" s="94"/>
      <c r="H32" s="94"/>
      <c r="I32" s="94"/>
      <c r="J32" s="94"/>
      <c r="K32" s="94"/>
      <c r="L32" s="94"/>
      <c r="M32" s="94"/>
      <c r="N32" s="94"/>
      <c r="O32" s="94"/>
      <c r="P32" s="95"/>
      <c r="Q32" s="52"/>
    </row>
    <row r="33" spans="1:17" x14ac:dyDescent="0.25">
      <c r="A33" s="92"/>
      <c r="B33" s="96"/>
      <c r="C33" s="96"/>
      <c r="D33" s="96"/>
      <c r="E33" s="93"/>
      <c r="F33" s="94"/>
      <c r="G33" s="94"/>
      <c r="H33" s="94"/>
      <c r="I33" s="94"/>
      <c r="J33" s="94"/>
      <c r="K33" s="94"/>
      <c r="L33" s="94"/>
      <c r="M33" s="94"/>
      <c r="N33" s="94"/>
      <c r="O33" s="94"/>
      <c r="P33" s="95"/>
      <c r="Q33" s="52"/>
    </row>
    <row r="34" spans="1:17" x14ac:dyDescent="0.25">
      <c r="A34" s="92"/>
      <c r="B34" s="96"/>
      <c r="C34" s="96"/>
      <c r="D34" s="96"/>
      <c r="E34" s="93"/>
      <c r="F34" s="94"/>
      <c r="G34" s="94"/>
      <c r="H34" s="94"/>
      <c r="I34" s="94"/>
      <c r="J34" s="94"/>
      <c r="K34" s="94"/>
      <c r="L34" s="94"/>
      <c r="M34" s="94"/>
      <c r="N34" s="94"/>
      <c r="O34" s="94"/>
      <c r="P34" s="95"/>
      <c r="Q34" s="52"/>
    </row>
    <row r="35" spans="1:17" x14ac:dyDescent="0.25">
      <c r="A35" s="92"/>
      <c r="B35" s="96"/>
      <c r="C35" s="96"/>
      <c r="D35" s="96"/>
      <c r="E35" s="93"/>
      <c r="F35" s="94"/>
      <c r="G35" s="94"/>
      <c r="H35" s="94"/>
      <c r="I35" s="94"/>
      <c r="J35" s="94"/>
      <c r="K35" s="94"/>
      <c r="L35" s="94"/>
      <c r="M35" s="94"/>
      <c r="N35" s="94"/>
      <c r="O35" s="94"/>
      <c r="P35" s="95"/>
      <c r="Q35" s="52"/>
    </row>
    <row r="36" spans="1:17" x14ac:dyDescent="0.25">
      <c r="A36" s="92"/>
      <c r="B36" s="96"/>
      <c r="C36" s="96"/>
      <c r="D36" s="96"/>
      <c r="E36" s="93"/>
      <c r="F36" s="94"/>
      <c r="G36" s="94"/>
      <c r="H36" s="94"/>
      <c r="I36" s="94"/>
      <c r="J36" s="94"/>
      <c r="K36" s="94"/>
      <c r="L36" s="94"/>
      <c r="M36" s="94"/>
      <c r="N36" s="94"/>
      <c r="O36" s="94"/>
      <c r="P36" s="95"/>
      <c r="Q36" s="52"/>
    </row>
    <row r="37" spans="1:17" x14ac:dyDescent="0.25">
      <c r="A37" s="92"/>
      <c r="B37" s="96"/>
      <c r="C37" s="96"/>
      <c r="D37" s="96"/>
      <c r="E37" s="93"/>
      <c r="F37" s="94"/>
      <c r="G37" s="94"/>
      <c r="H37" s="94"/>
      <c r="I37" s="94"/>
      <c r="J37" s="94"/>
      <c r="K37" s="94"/>
      <c r="L37" s="94"/>
      <c r="M37" s="94"/>
      <c r="N37" s="94"/>
      <c r="O37" s="94"/>
      <c r="P37" s="95"/>
      <c r="Q37" s="52"/>
    </row>
    <row r="38" spans="1:17" x14ac:dyDescent="0.25">
      <c r="A38" s="92"/>
      <c r="B38" s="96"/>
      <c r="C38" s="96"/>
      <c r="D38" s="96"/>
      <c r="E38" s="93"/>
      <c r="F38" s="94"/>
      <c r="G38" s="94"/>
      <c r="H38" s="94"/>
      <c r="I38" s="94"/>
      <c r="J38" s="94"/>
      <c r="K38" s="94"/>
      <c r="L38" s="94"/>
      <c r="M38" s="94"/>
      <c r="N38" s="94"/>
      <c r="O38" s="94"/>
      <c r="P38" s="95"/>
      <c r="Q38" s="52"/>
    </row>
    <row r="39" spans="1:17" x14ac:dyDescent="0.25">
      <c r="A39" s="92"/>
      <c r="B39" s="96"/>
      <c r="C39" s="96"/>
      <c r="D39" s="96"/>
      <c r="E39" s="93"/>
      <c r="F39" s="94"/>
      <c r="G39" s="94"/>
      <c r="H39" s="94"/>
      <c r="I39" s="94"/>
      <c r="J39" s="94"/>
      <c r="K39" s="94"/>
      <c r="L39" s="94"/>
      <c r="M39" s="94"/>
      <c r="N39" s="94"/>
      <c r="O39" s="94"/>
      <c r="P39" s="95"/>
      <c r="Q39" s="52"/>
    </row>
    <row r="40" spans="1:17" x14ac:dyDescent="0.25">
      <c r="A40" s="92"/>
      <c r="B40" s="96"/>
      <c r="C40" s="96"/>
      <c r="D40" s="96"/>
      <c r="E40" s="93"/>
      <c r="F40" s="94"/>
      <c r="G40" s="94"/>
      <c r="H40" s="94"/>
      <c r="I40" s="94"/>
      <c r="J40" s="94"/>
      <c r="K40" s="94"/>
      <c r="L40" s="94"/>
      <c r="M40" s="94"/>
      <c r="N40" s="94"/>
      <c r="O40" s="94"/>
      <c r="P40" s="95"/>
      <c r="Q40" s="52"/>
    </row>
    <row r="41" spans="1:17" x14ac:dyDescent="0.25">
      <c r="A41" s="92"/>
      <c r="B41" s="96"/>
      <c r="C41" s="96"/>
      <c r="D41" s="96"/>
      <c r="E41" s="93"/>
      <c r="F41" s="94"/>
      <c r="G41" s="94"/>
      <c r="H41" s="94"/>
      <c r="I41" s="94"/>
      <c r="J41" s="94"/>
      <c r="K41" s="94"/>
      <c r="L41" s="94"/>
      <c r="M41" s="94"/>
      <c r="N41" s="94"/>
      <c r="O41" s="94"/>
      <c r="P41" s="95"/>
      <c r="Q41" s="52"/>
    </row>
    <row r="42" spans="1:17" x14ac:dyDescent="0.25">
      <c r="A42" s="92"/>
      <c r="B42" s="96"/>
      <c r="C42" s="96"/>
      <c r="D42" s="96"/>
      <c r="E42" s="93"/>
      <c r="F42" s="94"/>
      <c r="G42" s="94"/>
      <c r="H42" s="94"/>
      <c r="I42" s="94"/>
      <c r="J42" s="94"/>
      <c r="K42" s="94"/>
      <c r="L42" s="94"/>
      <c r="M42" s="94"/>
      <c r="N42" s="94"/>
      <c r="O42" s="94"/>
      <c r="P42" s="95"/>
      <c r="Q42" s="52"/>
    </row>
    <row r="43" spans="1:17" x14ac:dyDescent="0.25">
      <c r="A43" s="92"/>
      <c r="B43" s="96"/>
      <c r="C43" s="96"/>
      <c r="D43" s="96"/>
      <c r="E43" s="93"/>
      <c r="F43" s="94"/>
      <c r="G43" s="94"/>
      <c r="H43" s="94"/>
      <c r="I43" s="94"/>
      <c r="J43" s="94"/>
      <c r="K43" s="94"/>
      <c r="L43" s="94"/>
      <c r="M43" s="94"/>
      <c r="N43" s="94"/>
      <c r="O43" s="94"/>
      <c r="P43" s="95"/>
      <c r="Q43" s="52"/>
    </row>
    <row r="44" spans="1:17" x14ac:dyDescent="0.25">
      <c r="A44" s="92"/>
      <c r="B44" s="96"/>
      <c r="C44" s="96"/>
      <c r="D44" s="96"/>
      <c r="E44" s="93"/>
      <c r="F44" s="94"/>
      <c r="G44" s="94"/>
      <c r="H44" s="94"/>
      <c r="I44" s="94"/>
      <c r="J44" s="94"/>
      <c r="K44" s="94"/>
      <c r="L44" s="94"/>
      <c r="M44" s="94"/>
      <c r="N44" s="94"/>
      <c r="O44" s="94"/>
      <c r="P44" s="95"/>
      <c r="Q44" s="52"/>
    </row>
    <row r="45" spans="1:17" x14ac:dyDescent="0.25">
      <c r="A45" s="92"/>
      <c r="B45" s="96"/>
      <c r="C45" s="96"/>
      <c r="D45" s="96"/>
      <c r="E45" s="93"/>
      <c r="F45" s="94"/>
      <c r="G45" s="94"/>
      <c r="H45" s="94"/>
      <c r="I45" s="94"/>
      <c r="J45" s="94"/>
      <c r="K45" s="94"/>
      <c r="L45" s="94"/>
      <c r="M45" s="94"/>
      <c r="N45" s="94"/>
      <c r="O45" s="94"/>
      <c r="P45" s="95"/>
      <c r="Q45" s="52"/>
    </row>
    <row r="46" spans="1:17" x14ac:dyDescent="0.25">
      <c r="A46" s="92"/>
      <c r="B46" s="96"/>
      <c r="C46" s="96"/>
      <c r="D46" s="96"/>
      <c r="E46" s="93"/>
      <c r="F46" s="94"/>
      <c r="G46" s="94"/>
      <c r="H46" s="94"/>
      <c r="I46" s="94"/>
      <c r="J46" s="94"/>
      <c r="K46" s="94"/>
      <c r="L46" s="94"/>
      <c r="M46" s="94"/>
      <c r="N46" s="94"/>
      <c r="O46" s="94"/>
      <c r="P46" s="95"/>
      <c r="Q46" s="52"/>
    </row>
    <row r="47" spans="1:17" x14ac:dyDescent="0.25">
      <c r="A47" s="92"/>
      <c r="B47" s="96"/>
      <c r="C47" s="96"/>
      <c r="D47" s="96"/>
      <c r="E47" s="93"/>
      <c r="F47" s="94"/>
      <c r="G47" s="94"/>
      <c r="H47" s="94"/>
      <c r="I47" s="94"/>
      <c r="J47" s="94"/>
      <c r="K47" s="94"/>
      <c r="L47" s="94"/>
      <c r="M47" s="94"/>
      <c r="N47" s="94"/>
      <c r="O47" s="94"/>
      <c r="P47" s="95"/>
      <c r="Q47" s="52"/>
    </row>
    <row r="48" spans="1:17" x14ac:dyDescent="0.25">
      <c r="A48" s="92"/>
      <c r="B48" s="96"/>
      <c r="C48" s="96"/>
      <c r="D48" s="96"/>
      <c r="E48" s="93"/>
      <c r="F48" s="94"/>
      <c r="G48" s="94"/>
      <c r="H48" s="94"/>
      <c r="I48" s="94"/>
      <c r="J48" s="94"/>
      <c r="K48" s="94"/>
      <c r="L48" s="94"/>
      <c r="M48" s="94"/>
      <c r="N48" s="94"/>
      <c r="O48" s="94"/>
      <c r="P48" s="95"/>
      <c r="Q48" s="52"/>
    </row>
    <row r="49" spans="1:17" x14ac:dyDescent="0.25">
      <c r="A49" s="92"/>
      <c r="B49" s="96"/>
      <c r="C49" s="96"/>
      <c r="D49" s="96"/>
      <c r="E49" s="93"/>
      <c r="F49" s="94"/>
      <c r="G49" s="94"/>
      <c r="H49" s="94"/>
      <c r="I49" s="94"/>
      <c r="J49" s="94"/>
      <c r="K49" s="94"/>
      <c r="L49" s="94"/>
      <c r="M49" s="94"/>
      <c r="N49" s="94"/>
      <c r="O49" s="94"/>
      <c r="P49" s="95"/>
      <c r="Q49" s="52"/>
    </row>
    <row r="50" spans="1:17" x14ac:dyDescent="0.25">
      <c r="A50" s="92"/>
      <c r="B50" s="96"/>
      <c r="C50" s="96"/>
      <c r="D50" s="96"/>
      <c r="E50" s="93"/>
      <c r="F50" s="94"/>
      <c r="G50" s="94"/>
      <c r="H50" s="94"/>
      <c r="I50" s="94"/>
      <c r="J50" s="94"/>
      <c r="K50" s="94"/>
      <c r="L50" s="94"/>
      <c r="M50" s="94"/>
      <c r="N50" s="94"/>
      <c r="O50" s="94"/>
      <c r="P50" s="95"/>
      <c r="Q50" s="52"/>
    </row>
    <row r="51" spans="1:17" x14ac:dyDescent="0.25">
      <c r="A51" s="92"/>
      <c r="B51" s="96"/>
      <c r="C51" s="96"/>
      <c r="D51" s="96"/>
      <c r="E51" s="93"/>
      <c r="F51" s="94"/>
      <c r="G51" s="94"/>
      <c r="H51" s="94"/>
      <c r="I51" s="94"/>
      <c r="J51" s="94"/>
      <c r="K51" s="94"/>
      <c r="L51" s="94"/>
      <c r="M51" s="94"/>
      <c r="N51" s="94"/>
      <c r="O51" s="94"/>
      <c r="P51" s="95"/>
      <c r="Q51" s="52"/>
    </row>
    <row r="52" spans="1:17" x14ac:dyDescent="0.25">
      <c r="A52" s="92"/>
      <c r="B52" s="96"/>
      <c r="C52" s="96"/>
      <c r="D52" s="96"/>
      <c r="E52" s="93"/>
      <c r="F52" s="94"/>
      <c r="G52" s="94"/>
      <c r="H52" s="94"/>
      <c r="I52" s="94"/>
      <c r="J52" s="94"/>
      <c r="K52" s="94"/>
      <c r="L52" s="94"/>
      <c r="M52" s="94"/>
      <c r="N52" s="94"/>
      <c r="O52" s="94"/>
      <c r="P52" s="95"/>
      <c r="Q52" s="52"/>
    </row>
    <row r="53" spans="1:17" x14ac:dyDescent="0.25">
      <c r="A53" s="92"/>
      <c r="B53" s="96"/>
      <c r="C53" s="96"/>
      <c r="D53" s="96"/>
      <c r="E53" s="93"/>
      <c r="F53" s="94"/>
      <c r="G53" s="94"/>
      <c r="H53" s="94"/>
      <c r="I53" s="94"/>
      <c r="J53" s="94"/>
      <c r="K53" s="94"/>
      <c r="L53" s="94"/>
      <c r="M53" s="94"/>
      <c r="N53" s="94"/>
      <c r="O53" s="94"/>
      <c r="P53" s="95"/>
      <c r="Q53" s="52"/>
    </row>
    <row r="54" spans="1:17" x14ac:dyDescent="0.25">
      <c r="A54" s="92"/>
      <c r="B54" s="96"/>
      <c r="C54" s="96"/>
      <c r="D54" s="96"/>
      <c r="E54" s="93"/>
      <c r="F54" s="94"/>
      <c r="G54" s="94"/>
      <c r="H54" s="94"/>
      <c r="I54" s="94"/>
      <c r="J54" s="94"/>
      <c r="K54" s="94"/>
      <c r="L54" s="94"/>
      <c r="M54" s="94"/>
      <c r="N54" s="94"/>
      <c r="O54" s="94"/>
      <c r="P54" s="95"/>
      <c r="Q54" s="52"/>
    </row>
    <row r="55" spans="1:17" x14ac:dyDescent="0.25">
      <c r="A55" s="92"/>
      <c r="B55" s="96"/>
      <c r="C55" s="96"/>
      <c r="D55" s="96"/>
      <c r="E55" s="93"/>
      <c r="F55" s="94"/>
      <c r="G55" s="94"/>
      <c r="H55" s="94"/>
      <c r="I55" s="94"/>
      <c r="J55" s="94"/>
      <c r="K55" s="94"/>
      <c r="L55" s="94"/>
      <c r="M55" s="94"/>
      <c r="N55" s="94"/>
      <c r="O55" s="94"/>
      <c r="P55" s="95"/>
      <c r="Q55" s="52"/>
    </row>
    <row r="56" spans="1:17" x14ac:dyDescent="0.25">
      <c r="A56" s="92"/>
      <c r="B56" s="96"/>
      <c r="C56" s="96"/>
      <c r="D56" s="96"/>
      <c r="E56" s="93"/>
      <c r="F56" s="94"/>
      <c r="G56" s="94"/>
      <c r="H56" s="94"/>
      <c r="I56" s="94"/>
      <c r="J56" s="94"/>
      <c r="K56" s="94"/>
      <c r="L56" s="94"/>
      <c r="M56" s="94"/>
      <c r="N56" s="94"/>
      <c r="O56" s="94"/>
      <c r="P56" s="95"/>
      <c r="Q56" s="52"/>
    </row>
    <row r="57" spans="1:17" x14ac:dyDescent="0.25">
      <c r="A57" s="92"/>
      <c r="B57" s="96"/>
      <c r="C57" s="96"/>
      <c r="D57" s="96"/>
      <c r="E57" s="93"/>
      <c r="F57" s="94"/>
      <c r="G57" s="94"/>
      <c r="H57" s="94"/>
      <c r="I57" s="94"/>
      <c r="J57" s="94"/>
      <c r="K57" s="94"/>
      <c r="L57" s="94"/>
      <c r="M57" s="94"/>
      <c r="N57" s="94"/>
      <c r="O57" s="94"/>
      <c r="P57" s="95"/>
      <c r="Q57" s="52"/>
    </row>
    <row r="58" spans="1:17" x14ac:dyDescent="0.25">
      <c r="A58" s="92"/>
      <c r="B58" s="96"/>
      <c r="C58" s="96"/>
      <c r="D58" s="96"/>
      <c r="E58" s="93"/>
      <c r="F58" s="94"/>
      <c r="G58" s="94"/>
      <c r="H58" s="94"/>
      <c r="I58" s="94"/>
      <c r="J58" s="94"/>
      <c r="K58" s="94"/>
      <c r="L58" s="94"/>
      <c r="M58" s="94"/>
      <c r="N58" s="94"/>
      <c r="O58" s="94"/>
      <c r="P58" s="95"/>
      <c r="Q58" s="52"/>
    </row>
    <row r="59" spans="1:17" x14ac:dyDescent="0.25">
      <c r="A59" s="92"/>
      <c r="B59" s="96"/>
      <c r="C59" s="96"/>
      <c r="D59" s="96"/>
      <c r="E59" s="93"/>
      <c r="F59" s="94"/>
      <c r="G59" s="94"/>
      <c r="H59" s="94"/>
      <c r="I59" s="94"/>
      <c r="J59" s="94"/>
      <c r="K59" s="94"/>
      <c r="L59" s="94"/>
      <c r="M59" s="94"/>
      <c r="N59" s="94"/>
      <c r="O59" s="94"/>
      <c r="P59" s="95"/>
      <c r="Q59" s="52"/>
    </row>
    <row r="60" spans="1:17" x14ac:dyDescent="0.25">
      <c r="A60" s="92"/>
      <c r="B60" s="96"/>
      <c r="C60" s="96"/>
      <c r="D60" s="96"/>
      <c r="E60" s="93"/>
      <c r="F60" s="94"/>
      <c r="G60" s="94"/>
      <c r="H60" s="94"/>
      <c r="I60" s="94"/>
      <c r="J60" s="94"/>
      <c r="K60" s="94"/>
      <c r="L60" s="94"/>
      <c r="M60" s="94"/>
      <c r="N60" s="94"/>
      <c r="O60" s="94"/>
      <c r="P60" s="95"/>
      <c r="Q60" s="52"/>
    </row>
    <row r="61" spans="1:17" x14ac:dyDescent="0.25">
      <c r="A61" s="92"/>
      <c r="B61" s="96"/>
      <c r="C61" s="96"/>
      <c r="D61" s="96"/>
      <c r="E61" s="93"/>
      <c r="F61" s="94"/>
      <c r="G61" s="94"/>
      <c r="H61" s="94"/>
      <c r="I61" s="94"/>
      <c r="J61" s="94"/>
      <c r="K61" s="94"/>
      <c r="L61" s="94"/>
      <c r="M61" s="94"/>
      <c r="N61" s="94"/>
      <c r="O61" s="94"/>
      <c r="P61" s="95"/>
      <c r="Q61" s="52"/>
    </row>
    <row r="62" spans="1:17" x14ac:dyDescent="0.25">
      <c r="A62" s="92"/>
      <c r="B62" s="96"/>
      <c r="C62" s="96"/>
      <c r="D62" s="96"/>
      <c r="E62" s="93"/>
      <c r="F62" s="94"/>
      <c r="G62" s="94"/>
      <c r="H62" s="94"/>
      <c r="I62" s="94"/>
      <c r="J62" s="94"/>
      <c r="K62" s="94"/>
      <c r="L62" s="94"/>
      <c r="M62" s="94"/>
      <c r="N62" s="94"/>
      <c r="O62" s="94"/>
      <c r="P62" s="95"/>
      <c r="Q62" s="52"/>
    </row>
    <row r="63" spans="1:17" x14ac:dyDescent="0.25">
      <c r="A63" s="92"/>
      <c r="B63" s="96"/>
      <c r="C63" s="96"/>
      <c r="D63" s="96"/>
      <c r="E63" s="93"/>
      <c r="F63" s="94"/>
      <c r="G63" s="94"/>
      <c r="H63" s="94"/>
      <c r="I63" s="94"/>
      <c r="J63" s="94"/>
      <c r="K63" s="94"/>
      <c r="L63" s="94"/>
      <c r="M63" s="94"/>
      <c r="N63" s="94"/>
      <c r="O63" s="94"/>
      <c r="P63" s="95"/>
      <c r="Q63" s="52"/>
    </row>
    <row r="64" spans="1:17" x14ac:dyDescent="0.25">
      <c r="A64" s="92"/>
      <c r="B64" s="96"/>
      <c r="C64" s="96"/>
      <c r="D64" s="96"/>
      <c r="E64" s="93"/>
      <c r="F64" s="94"/>
      <c r="G64" s="94"/>
      <c r="H64" s="94"/>
      <c r="I64" s="94"/>
      <c r="J64" s="94"/>
      <c r="K64" s="94"/>
      <c r="L64" s="94"/>
      <c r="M64" s="94"/>
      <c r="N64" s="94"/>
      <c r="O64" s="94"/>
      <c r="P64" s="95"/>
      <c r="Q64" s="52"/>
    </row>
    <row r="65" spans="1:17" x14ac:dyDescent="0.25">
      <c r="A65" s="92"/>
      <c r="B65" s="96"/>
      <c r="C65" s="96"/>
      <c r="D65" s="96"/>
      <c r="E65" s="93"/>
      <c r="F65" s="94"/>
      <c r="G65" s="94"/>
      <c r="H65" s="94"/>
      <c r="I65" s="94"/>
      <c r="J65" s="94"/>
      <c r="K65" s="94"/>
      <c r="L65" s="94"/>
      <c r="M65" s="94"/>
      <c r="N65" s="94"/>
      <c r="O65" s="94"/>
      <c r="P65" s="95"/>
      <c r="Q65" s="52"/>
    </row>
    <row r="66" spans="1:17" x14ac:dyDescent="0.25">
      <c r="A66" s="92"/>
      <c r="B66" s="96"/>
      <c r="C66" s="96"/>
      <c r="D66" s="96"/>
      <c r="E66" s="93"/>
      <c r="F66" s="94"/>
      <c r="G66" s="94"/>
      <c r="H66" s="94"/>
      <c r="I66" s="94"/>
      <c r="J66" s="94"/>
      <c r="K66" s="94"/>
      <c r="L66" s="94"/>
      <c r="M66" s="94"/>
      <c r="N66" s="94"/>
      <c r="O66" s="94"/>
      <c r="P66" s="95"/>
      <c r="Q66" s="52"/>
    </row>
    <row r="67" spans="1:17" x14ac:dyDescent="0.25">
      <c r="A67" s="92"/>
      <c r="B67" s="96"/>
      <c r="C67" s="96"/>
      <c r="D67" s="96"/>
      <c r="E67" s="93"/>
      <c r="F67" s="94"/>
      <c r="G67" s="94"/>
      <c r="H67" s="94"/>
      <c r="I67" s="94"/>
      <c r="J67" s="94"/>
      <c r="K67" s="94"/>
      <c r="L67" s="94"/>
      <c r="M67" s="94"/>
      <c r="N67" s="94"/>
      <c r="O67" s="94"/>
      <c r="P67" s="95"/>
      <c r="Q67" s="52"/>
    </row>
    <row r="68" spans="1:17" x14ac:dyDescent="0.25">
      <c r="A68" s="92"/>
      <c r="B68" s="96"/>
      <c r="C68" s="96"/>
      <c r="D68" s="96"/>
      <c r="E68" s="93"/>
      <c r="F68" s="94"/>
      <c r="G68" s="94"/>
      <c r="H68" s="94"/>
      <c r="I68" s="94"/>
      <c r="J68" s="94"/>
      <c r="K68" s="94"/>
      <c r="L68" s="94"/>
      <c r="M68" s="94"/>
      <c r="N68" s="94"/>
      <c r="O68" s="94"/>
      <c r="P68" s="95"/>
      <c r="Q68" s="52"/>
    </row>
    <row r="69" spans="1:17" x14ac:dyDescent="0.25">
      <c r="A69" s="92"/>
      <c r="B69" s="96"/>
      <c r="C69" s="96"/>
      <c r="D69" s="96"/>
      <c r="E69" s="93"/>
      <c r="F69" s="94"/>
      <c r="G69" s="94"/>
      <c r="H69" s="94"/>
      <c r="I69" s="94"/>
      <c r="J69" s="94"/>
      <c r="K69" s="94"/>
      <c r="L69" s="94"/>
      <c r="M69" s="94"/>
      <c r="N69" s="94"/>
      <c r="O69" s="94"/>
      <c r="P69" s="95"/>
      <c r="Q69" s="52"/>
    </row>
    <row r="70" spans="1:17" x14ac:dyDescent="0.25">
      <c r="A70" s="92"/>
      <c r="B70" s="96"/>
      <c r="C70" s="96"/>
      <c r="D70" s="96"/>
      <c r="E70" s="93"/>
      <c r="F70" s="94"/>
      <c r="G70" s="94"/>
      <c r="H70" s="94"/>
      <c r="I70" s="94"/>
      <c r="J70" s="94"/>
      <c r="K70" s="94"/>
      <c r="L70" s="94"/>
      <c r="M70" s="94"/>
      <c r="N70" s="94"/>
      <c r="O70" s="94"/>
      <c r="P70" s="95"/>
      <c r="Q70" s="52"/>
    </row>
    <row r="71" spans="1:17" x14ac:dyDescent="0.25">
      <c r="A71" s="92"/>
      <c r="B71" s="96"/>
      <c r="C71" s="96"/>
      <c r="D71" s="96"/>
      <c r="E71" s="93"/>
      <c r="F71" s="94"/>
      <c r="G71" s="94"/>
      <c r="H71" s="94"/>
      <c r="I71" s="94"/>
      <c r="J71" s="94"/>
      <c r="K71" s="94"/>
      <c r="L71" s="94"/>
      <c r="M71" s="94"/>
      <c r="N71" s="94"/>
      <c r="O71" s="94"/>
      <c r="P71" s="95"/>
      <c r="Q71" s="52"/>
    </row>
    <row r="72" spans="1:17" x14ac:dyDescent="0.25">
      <c r="A72" s="92"/>
      <c r="B72" s="96"/>
      <c r="C72" s="96"/>
      <c r="D72" s="96"/>
      <c r="E72" s="93"/>
      <c r="F72" s="94"/>
      <c r="G72" s="94"/>
      <c r="H72" s="94"/>
      <c r="I72" s="94"/>
      <c r="J72" s="94"/>
      <c r="K72" s="94"/>
      <c r="L72" s="94"/>
      <c r="M72" s="94"/>
      <c r="N72" s="94"/>
      <c r="O72" s="94"/>
      <c r="P72" s="95"/>
      <c r="Q72" s="52"/>
    </row>
    <row r="73" spans="1:17" x14ac:dyDescent="0.25">
      <c r="A73" s="92"/>
      <c r="B73" s="96"/>
      <c r="C73" s="96"/>
      <c r="D73" s="96"/>
      <c r="E73" s="93"/>
      <c r="F73" s="94"/>
      <c r="G73" s="94"/>
      <c r="H73" s="94"/>
      <c r="I73" s="94"/>
      <c r="J73" s="94"/>
      <c r="K73" s="94"/>
      <c r="L73" s="94"/>
      <c r="M73" s="94"/>
      <c r="N73" s="94"/>
      <c r="O73" s="94"/>
      <c r="P73" s="95"/>
      <c r="Q73" s="52"/>
    </row>
  </sheetData>
  <dataConsolidate/>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43"/>
  <sheetViews>
    <sheetView workbookViewId="0">
      <selection activeCell="E164" sqref="E164"/>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ht="15" customHeight="1" x14ac:dyDescent="0.25">
      <c r="A1" s="11" t="s">
        <v>144</v>
      </c>
      <c r="B1" s="11" t="s">
        <v>5</v>
      </c>
      <c r="C1" s="11" t="s">
        <v>147</v>
      </c>
    </row>
    <row r="2" spans="1:3" x14ac:dyDescent="0.25">
      <c r="A2" s="97" t="s">
        <v>414</v>
      </c>
      <c r="B2" s="105" t="s">
        <v>167</v>
      </c>
      <c r="C2" s="106">
        <f>VLOOKUP(GroupVertices[[#This Row],[Vertex]], Vertices[], MATCH("ID", Vertices[#Headers], 0), FALSE)</f>
        <v>3</v>
      </c>
    </row>
    <row r="3" spans="1:3" x14ac:dyDescent="0.25">
      <c r="A3" s="97" t="s">
        <v>415</v>
      </c>
      <c r="B3" s="97" t="s">
        <v>168</v>
      </c>
      <c r="C3" s="106">
        <f>VLOOKUP(GroupVertices[[#This Row],[Vertex]], Vertices[], MATCH("ID", Vertices[#Headers], 0), FALSE)</f>
        <v>4</v>
      </c>
    </row>
    <row r="4" spans="1:3" x14ac:dyDescent="0.25">
      <c r="A4" s="97" t="s">
        <v>414</v>
      </c>
      <c r="B4" s="97" t="s">
        <v>169</v>
      </c>
      <c r="C4" s="106">
        <f>VLOOKUP(GroupVertices[[#This Row],[Vertex]], Vertices[], MATCH("ID", Vertices[#Headers], 0), FALSE)</f>
        <v>5</v>
      </c>
    </row>
    <row r="5" spans="1:3" x14ac:dyDescent="0.25">
      <c r="A5" s="97" t="s">
        <v>413</v>
      </c>
      <c r="B5" s="97" t="s">
        <v>170</v>
      </c>
      <c r="C5" s="106">
        <f>VLOOKUP(GroupVertices[[#This Row],[Vertex]], Vertices[], MATCH("ID", Vertices[#Headers], 0), FALSE)</f>
        <v>6</v>
      </c>
    </row>
    <row r="6" spans="1:3" x14ac:dyDescent="0.25">
      <c r="A6" s="97" t="s">
        <v>413</v>
      </c>
      <c r="B6" s="97" t="s">
        <v>171</v>
      </c>
      <c r="C6" s="106">
        <f>VLOOKUP(GroupVertices[[#This Row],[Vertex]], Vertices[], MATCH("ID", Vertices[#Headers], 0), FALSE)</f>
        <v>7</v>
      </c>
    </row>
    <row r="7" spans="1:3" x14ac:dyDescent="0.25">
      <c r="A7" s="97" t="s">
        <v>414</v>
      </c>
      <c r="B7" s="97" t="s">
        <v>172</v>
      </c>
      <c r="C7" s="106">
        <f>VLOOKUP(GroupVertices[[#This Row],[Vertex]], Vertices[], MATCH("ID", Vertices[#Headers], 0), FALSE)</f>
        <v>8</v>
      </c>
    </row>
    <row r="8" spans="1:3" x14ac:dyDescent="0.25">
      <c r="A8" s="97" t="s">
        <v>415</v>
      </c>
      <c r="B8" s="97" t="s">
        <v>173</v>
      </c>
      <c r="C8" s="106">
        <f>VLOOKUP(GroupVertices[[#This Row],[Vertex]], Vertices[], MATCH("ID", Vertices[#Headers], 0), FALSE)</f>
        <v>9</v>
      </c>
    </row>
    <row r="9" spans="1:3" x14ac:dyDescent="0.25">
      <c r="A9" s="97" t="s">
        <v>415</v>
      </c>
      <c r="B9" s="97" t="s">
        <v>174</v>
      </c>
      <c r="C9" s="106">
        <f>VLOOKUP(GroupVertices[[#This Row],[Vertex]], Vertices[], MATCH("ID", Vertices[#Headers], 0), FALSE)</f>
        <v>10</v>
      </c>
    </row>
    <row r="10" spans="1:3" x14ac:dyDescent="0.25">
      <c r="A10" s="97" t="s">
        <v>414</v>
      </c>
      <c r="B10" s="97" t="s">
        <v>175</v>
      </c>
      <c r="C10" s="106">
        <f>VLOOKUP(GroupVertices[[#This Row],[Vertex]], Vertices[], MATCH("ID", Vertices[#Headers], 0), FALSE)</f>
        <v>11</v>
      </c>
    </row>
    <row r="11" spans="1:3" x14ac:dyDescent="0.25">
      <c r="A11" s="97" t="s">
        <v>415</v>
      </c>
      <c r="B11" s="97" t="s">
        <v>176</v>
      </c>
      <c r="C11" s="106">
        <f>VLOOKUP(GroupVertices[[#This Row],[Vertex]], Vertices[], MATCH("ID", Vertices[#Headers], 0), FALSE)</f>
        <v>12</v>
      </c>
    </row>
    <row r="12" spans="1:3" x14ac:dyDescent="0.25">
      <c r="A12" s="97" t="s">
        <v>414</v>
      </c>
      <c r="B12" s="97" t="s">
        <v>177</v>
      </c>
      <c r="C12" s="106">
        <f>VLOOKUP(GroupVertices[[#This Row],[Vertex]], Vertices[], MATCH("ID", Vertices[#Headers], 0), FALSE)</f>
        <v>13</v>
      </c>
    </row>
    <row r="13" spans="1:3" x14ac:dyDescent="0.25">
      <c r="A13" s="97" t="s">
        <v>415</v>
      </c>
      <c r="B13" s="97" t="s">
        <v>178</v>
      </c>
      <c r="C13" s="106">
        <f>VLOOKUP(GroupVertices[[#This Row],[Vertex]], Vertices[], MATCH("ID", Vertices[#Headers], 0), FALSE)</f>
        <v>14</v>
      </c>
    </row>
    <row r="14" spans="1:3" x14ac:dyDescent="0.25">
      <c r="A14" s="97" t="s">
        <v>414</v>
      </c>
      <c r="B14" s="97" t="s">
        <v>179</v>
      </c>
      <c r="C14" s="106">
        <f>VLOOKUP(GroupVertices[[#This Row],[Vertex]], Vertices[], MATCH("ID", Vertices[#Headers], 0), FALSE)</f>
        <v>15</v>
      </c>
    </row>
    <row r="15" spans="1:3" x14ac:dyDescent="0.25">
      <c r="A15" s="97" t="s">
        <v>415</v>
      </c>
      <c r="B15" s="97" t="s">
        <v>180</v>
      </c>
      <c r="C15" s="106">
        <f>VLOOKUP(GroupVertices[[#This Row],[Vertex]], Vertices[], MATCH("ID", Vertices[#Headers], 0), FALSE)</f>
        <v>16</v>
      </c>
    </row>
    <row r="16" spans="1:3" x14ac:dyDescent="0.25">
      <c r="A16" s="97" t="s">
        <v>414</v>
      </c>
      <c r="B16" s="97" t="s">
        <v>181</v>
      </c>
      <c r="C16" s="106">
        <f>VLOOKUP(GroupVertices[[#This Row],[Vertex]], Vertices[], MATCH("ID", Vertices[#Headers], 0), FALSE)</f>
        <v>17</v>
      </c>
    </row>
    <row r="17" spans="1:3" x14ac:dyDescent="0.25">
      <c r="A17" s="97" t="s">
        <v>413</v>
      </c>
      <c r="B17" s="97" t="s">
        <v>182</v>
      </c>
      <c r="C17" s="106">
        <f>VLOOKUP(GroupVertices[[#This Row],[Vertex]], Vertices[], MATCH("ID", Vertices[#Headers], 0), FALSE)</f>
        <v>18</v>
      </c>
    </row>
    <row r="18" spans="1:3" x14ac:dyDescent="0.25">
      <c r="A18" s="97" t="s">
        <v>414</v>
      </c>
      <c r="B18" s="97" t="s">
        <v>183</v>
      </c>
      <c r="C18" s="106">
        <f>VLOOKUP(GroupVertices[[#This Row],[Vertex]], Vertices[], MATCH("ID", Vertices[#Headers], 0), FALSE)</f>
        <v>19</v>
      </c>
    </row>
    <row r="19" spans="1:3" x14ac:dyDescent="0.25">
      <c r="A19" s="97" t="s">
        <v>413</v>
      </c>
      <c r="B19" s="97" t="s">
        <v>184</v>
      </c>
      <c r="C19" s="106">
        <f>VLOOKUP(GroupVertices[[#This Row],[Vertex]], Vertices[], MATCH("ID", Vertices[#Headers], 0), FALSE)</f>
        <v>20</v>
      </c>
    </row>
    <row r="20" spans="1:3" x14ac:dyDescent="0.25">
      <c r="A20" s="97" t="s">
        <v>414</v>
      </c>
      <c r="B20" s="97" t="s">
        <v>185</v>
      </c>
      <c r="C20" s="106">
        <f>VLOOKUP(GroupVertices[[#This Row],[Vertex]], Vertices[], MATCH("ID", Vertices[#Headers], 0), FALSE)</f>
        <v>21</v>
      </c>
    </row>
    <row r="21" spans="1:3" x14ac:dyDescent="0.25">
      <c r="A21" s="97" t="s">
        <v>413</v>
      </c>
      <c r="B21" s="97" t="s">
        <v>186</v>
      </c>
      <c r="C21" s="106">
        <f>VLOOKUP(GroupVertices[[#This Row],[Vertex]], Vertices[], MATCH("ID", Vertices[#Headers], 0), FALSE)</f>
        <v>22</v>
      </c>
    </row>
    <row r="22" spans="1:3" x14ac:dyDescent="0.25">
      <c r="A22" s="97" t="s">
        <v>413</v>
      </c>
      <c r="B22" s="97" t="s">
        <v>187</v>
      </c>
      <c r="C22" s="106">
        <f>VLOOKUP(GroupVertices[[#This Row],[Vertex]], Vertices[], MATCH("ID", Vertices[#Headers], 0), FALSE)</f>
        <v>23</v>
      </c>
    </row>
    <row r="23" spans="1:3" x14ac:dyDescent="0.25">
      <c r="A23" s="97" t="s">
        <v>414</v>
      </c>
      <c r="B23" s="97" t="s">
        <v>188</v>
      </c>
      <c r="C23" s="106">
        <f>VLOOKUP(GroupVertices[[#This Row],[Vertex]], Vertices[], MATCH("ID", Vertices[#Headers], 0), FALSE)</f>
        <v>24</v>
      </c>
    </row>
    <row r="24" spans="1:3" x14ac:dyDescent="0.25">
      <c r="A24" s="97" t="s">
        <v>413</v>
      </c>
      <c r="B24" s="97" t="s">
        <v>189</v>
      </c>
      <c r="C24" s="106">
        <f>VLOOKUP(GroupVertices[[#This Row],[Vertex]], Vertices[], MATCH("ID", Vertices[#Headers], 0), FALSE)</f>
        <v>25</v>
      </c>
    </row>
    <row r="25" spans="1:3" x14ac:dyDescent="0.25">
      <c r="A25" s="97" t="s">
        <v>413</v>
      </c>
      <c r="B25" s="97" t="s">
        <v>190</v>
      </c>
      <c r="C25" s="106">
        <f>VLOOKUP(GroupVertices[[#This Row],[Vertex]], Vertices[], MATCH("ID", Vertices[#Headers], 0), FALSE)</f>
        <v>26</v>
      </c>
    </row>
    <row r="26" spans="1:3" x14ac:dyDescent="0.25">
      <c r="A26" s="97" t="s">
        <v>414</v>
      </c>
      <c r="B26" s="97" t="s">
        <v>191</v>
      </c>
      <c r="C26" s="106">
        <f>VLOOKUP(GroupVertices[[#This Row],[Vertex]], Vertices[], MATCH("ID", Vertices[#Headers], 0), FALSE)</f>
        <v>27</v>
      </c>
    </row>
    <row r="27" spans="1:3" x14ac:dyDescent="0.25">
      <c r="A27" s="97" t="s">
        <v>415</v>
      </c>
      <c r="B27" s="97" t="s">
        <v>192</v>
      </c>
      <c r="C27" s="106">
        <f>VLOOKUP(GroupVertices[[#This Row],[Vertex]], Vertices[], MATCH("ID", Vertices[#Headers], 0), FALSE)</f>
        <v>28</v>
      </c>
    </row>
    <row r="28" spans="1:3" x14ac:dyDescent="0.25">
      <c r="A28" s="97" t="s">
        <v>415</v>
      </c>
      <c r="B28" s="97" t="s">
        <v>193</v>
      </c>
      <c r="C28" s="106">
        <f>VLOOKUP(GroupVertices[[#This Row],[Vertex]], Vertices[], MATCH("ID", Vertices[#Headers], 0), FALSE)</f>
        <v>29</v>
      </c>
    </row>
    <row r="29" spans="1:3" x14ac:dyDescent="0.25">
      <c r="A29" s="97" t="s">
        <v>414</v>
      </c>
      <c r="B29" s="97" t="s">
        <v>194</v>
      </c>
      <c r="C29" s="106">
        <f>VLOOKUP(GroupVertices[[#This Row],[Vertex]], Vertices[], MATCH("ID", Vertices[#Headers], 0), FALSE)</f>
        <v>30</v>
      </c>
    </row>
    <row r="30" spans="1:3" x14ac:dyDescent="0.25">
      <c r="A30" s="97" t="s">
        <v>415</v>
      </c>
      <c r="B30" s="97" t="s">
        <v>195</v>
      </c>
      <c r="C30" s="106">
        <f>VLOOKUP(GroupVertices[[#This Row],[Vertex]], Vertices[], MATCH("ID", Vertices[#Headers], 0), FALSE)</f>
        <v>31</v>
      </c>
    </row>
    <row r="31" spans="1:3" x14ac:dyDescent="0.25">
      <c r="A31" s="97" t="s">
        <v>415</v>
      </c>
      <c r="B31" s="97" t="s">
        <v>196</v>
      </c>
      <c r="C31" s="106">
        <f>VLOOKUP(GroupVertices[[#This Row],[Vertex]], Vertices[], MATCH("ID", Vertices[#Headers], 0), FALSE)</f>
        <v>32</v>
      </c>
    </row>
    <row r="32" spans="1:3" x14ac:dyDescent="0.25">
      <c r="A32" s="97" t="s">
        <v>414</v>
      </c>
      <c r="B32" s="97" t="s">
        <v>197</v>
      </c>
      <c r="C32" s="106">
        <f>VLOOKUP(GroupVertices[[#This Row],[Vertex]], Vertices[], MATCH("ID", Vertices[#Headers], 0), FALSE)</f>
        <v>33</v>
      </c>
    </row>
    <row r="33" spans="1:3" x14ac:dyDescent="0.25">
      <c r="A33" s="97" t="s">
        <v>413</v>
      </c>
      <c r="B33" s="97" t="s">
        <v>198</v>
      </c>
      <c r="C33" s="106">
        <f>VLOOKUP(GroupVertices[[#This Row],[Vertex]], Vertices[], MATCH("ID", Vertices[#Headers], 0), FALSE)</f>
        <v>34</v>
      </c>
    </row>
    <row r="34" spans="1:3" x14ac:dyDescent="0.25">
      <c r="A34" s="97" t="s">
        <v>414</v>
      </c>
      <c r="B34" s="97" t="s">
        <v>199</v>
      </c>
      <c r="C34" s="106">
        <f>VLOOKUP(GroupVertices[[#This Row],[Vertex]], Vertices[], MATCH("ID", Vertices[#Headers], 0), FALSE)</f>
        <v>35</v>
      </c>
    </row>
    <row r="35" spans="1:3" x14ac:dyDescent="0.25">
      <c r="A35" s="97" t="s">
        <v>414</v>
      </c>
      <c r="B35" s="97" t="s">
        <v>200</v>
      </c>
      <c r="C35" s="106">
        <f>VLOOKUP(GroupVertices[[#This Row],[Vertex]], Vertices[], MATCH("ID", Vertices[#Headers], 0), FALSE)</f>
        <v>36</v>
      </c>
    </row>
    <row r="36" spans="1:3" x14ac:dyDescent="0.25">
      <c r="A36" s="97" t="s">
        <v>413</v>
      </c>
      <c r="B36" s="97" t="s">
        <v>201</v>
      </c>
      <c r="C36" s="106">
        <f>VLOOKUP(GroupVertices[[#This Row],[Vertex]], Vertices[], MATCH("ID", Vertices[#Headers], 0), FALSE)</f>
        <v>37</v>
      </c>
    </row>
    <row r="37" spans="1:3" x14ac:dyDescent="0.25">
      <c r="A37" s="97" t="s">
        <v>414</v>
      </c>
      <c r="B37" s="97" t="s">
        <v>202</v>
      </c>
      <c r="C37" s="106">
        <f>VLOOKUP(GroupVertices[[#This Row],[Vertex]], Vertices[], MATCH("ID", Vertices[#Headers], 0), FALSE)</f>
        <v>38</v>
      </c>
    </row>
    <row r="38" spans="1:3" x14ac:dyDescent="0.25">
      <c r="A38" s="97" t="s">
        <v>415</v>
      </c>
      <c r="B38" s="97" t="s">
        <v>203</v>
      </c>
      <c r="C38" s="106">
        <f>VLOOKUP(GroupVertices[[#This Row],[Vertex]], Vertices[], MATCH("ID", Vertices[#Headers], 0), FALSE)</f>
        <v>39</v>
      </c>
    </row>
    <row r="39" spans="1:3" x14ac:dyDescent="0.25">
      <c r="A39" s="97" t="s">
        <v>414</v>
      </c>
      <c r="B39" s="97" t="s">
        <v>204</v>
      </c>
      <c r="C39" s="106">
        <f>VLOOKUP(GroupVertices[[#This Row],[Vertex]], Vertices[], MATCH("ID", Vertices[#Headers], 0), FALSE)</f>
        <v>40</v>
      </c>
    </row>
    <row r="40" spans="1:3" x14ac:dyDescent="0.25">
      <c r="A40" s="97" t="s">
        <v>415</v>
      </c>
      <c r="B40" s="97" t="s">
        <v>205</v>
      </c>
      <c r="C40" s="106">
        <f>VLOOKUP(GroupVertices[[#This Row],[Vertex]], Vertices[], MATCH("ID", Vertices[#Headers], 0), FALSE)</f>
        <v>41</v>
      </c>
    </row>
    <row r="41" spans="1:3" x14ac:dyDescent="0.25">
      <c r="A41" s="97" t="s">
        <v>414</v>
      </c>
      <c r="B41" s="97" t="s">
        <v>206</v>
      </c>
      <c r="C41" s="106">
        <f>VLOOKUP(GroupVertices[[#This Row],[Vertex]], Vertices[], MATCH("ID", Vertices[#Headers], 0), FALSE)</f>
        <v>42</v>
      </c>
    </row>
    <row r="42" spans="1:3" x14ac:dyDescent="0.25">
      <c r="A42" s="97" t="s">
        <v>415</v>
      </c>
      <c r="B42" s="97" t="s">
        <v>207</v>
      </c>
      <c r="C42" s="106">
        <f>VLOOKUP(GroupVertices[[#This Row],[Vertex]], Vertices[], MATCH("ID", Vertices[#Headers], 0), FALSE)</f>
        <v>43</v>
      </c>
    </row>
    <row r="43" spans="1:3" x14ac:dyDescent="0.25">
      <c r="A43" s="97" t="s">
        <v>415</v>
      </c>
      <c r="B43" s="97" t="s">
        <v>208</v>
      </c>
      <c r="C43" s="106">
        <f>VLOOKUP(GroupVertices[[#This Row],[Vertex]], Vertices[], MATCH("ID", Vertices[#Headers], 0), FALSE)</f>
        <v>44</v>
      </c>
    </row>
    <row r="44" spans="1:3" x14ac:dyDescent="0.25">
      <c r="A44" s="97" t="s">
        <v>414</v>
      </c>
      <c r="B44" s="97" t="s">
        <v>209</v>
      </c>
      <c r="C44" s="106">
        <f>VLOOKUP(GroupVertices[[#This Row],[Vertex]], Vertices[], MATCH("ID", Vertices[#Headers], 0), FALSE)</f>
        <v>45</v>
      </c>
    </row>
    <row r="45" spans="1:3" x14ac:dyDescent="0.25">
      <c r="A45" s="97" t="s">
        <v>415</v>
      </c>
      <c r="B45" s="97" t="s">
        <v>210</v>
      </c>
      <c r="C45" s="106">
        <f>VLOOKUP(GroupVertices[[#This Row],[Vertex]], Vertices[], MATCH("ID", Vertices[#Headers], 0), FALSE)</f>
        <v>46</v>
      </c>
    </row>
    <row r="46" spans="1:3" x14ac:dyDescent="0.25">
      <c r="A46" s="97" t="s">
        <v>415</v>
      </c>
      <c r="B46" s="97" t="s">
        <v>211</v>
      </c>
      <c r="C46" s="106">
        <f>VLOOKUP(GroupVertices[[#This Row],[Vertex]], Vertices[], MATCH("ID", Vertices[#Headers], 0), FALSE)</f>
        <v>47</v>
      </c>
    </row>
    <row r="47" spans="1:3" x14ac:dyDescent="0.25">
      <c r="A47" s="97" t="s">
        <v>414</v>
      </c>
      <c r="B47" s="97" t="s">
        <v>212</v>
      </c>
      <c r="C47" s="106">
        <f>VLOOKUP(GroupVertices[[#This Row],[Vertex]], Vertices[], MATCH("ID", Vertices[#Headers], 0), FALSE)</f>
        <v>48</v>
      </c>
    </row>
    <row r="48" spans="1:3" x14ac:dyDescent="0.25">
      <c r="A48" s="97" t="s">
        <v>415</v>
      </c>
      <c r="B48" s="97" t="s">
        <v>213</v>
      </c>
      <c r="C48" s="106">
        <f>VLOOKUP(GroupVertices[[#This Row],[Vertex]], Vertices[], MATCH("ID", Vertices[#Headers], 0), FALSE)</f>
        <v>49</v>
      </c>
    </row>
    <row r="49" spans="1:3" x14ac:dyDescent="0.25">
      <c r="A49" s="97" t="s">
        <v>414</v>
      </c>
      <c r="B49" s="97" t="s">
        <v>214</v>
      </c>
      <c r="C49" s="106">
        <f>VLOOKUP(GroupVertices[[#This Row],[Vertex]], Vertices[], MATCH("ID", Vertices[#Headers], 0), FALSE)</f>
        <v>50</v>
      </c>
    </row>
    <row r="50" spans="1:3" x14ac:dyDescent="0.25">
      <c r="A50" s="97" t="s">
        <v>415</v>
      </c>
      <c r="B50" s="97" t="s">
        <v>215</v>
      </c>
      <c r="C50" s="106">
        <f>VLOOKUP(GroupVertices[[#This Row],[Vertex]], Vertices[], MATCH("ID", Vertices[#Headers], 0), FALSE)</f>
        <v>51</v>
      </c>
    </row>
    <row r="51" spans="1:3" x14ac:dyDescent="0.25">
      <c r="A51" s="97" t="s">
        <v>415</v>
      </c>
      <c r="B51" s="97" t="s">
        <v>216</v>
      </c>
      <c r="C51" s="106">
        <f>VLOOKUP(GroupVertices[[#This Row],[Vertex]], Vertices[], MATCH("ID", Vertices[#Headers], 0), FALSE)</f>
        <v>52</v>
      </c>
    </row>
    <row r="52" spans="1:3" x14ac:dyDescent="0.25">
      <c r="A52" s="97" t="s">
        <v>415</v>
      </c>
      <c r="B52" s="97" t="s">
        <v>217</v>
      </c>
      <c r="C52" s="106">
        <f>VLOOKUP(GroupVertices[[#This Row],[Vertex]], Vertices[], MATCH("ID", Vertices[#Headers], 0), FALSE)</f>
        <v>53</v>
      </c>
    </row>
    <row r="53" spans="1:3" x14ac:dyDescent="0.25">
      <c r="A53" s="97" t="s">
        <v>414</v>
      </c>
      <c r="B53" s="97" t="s">
        <v>218</v>
      </c>
      <c r="C53" s="106">
        <f>VLOOKUP(GroupVertices[[#This Row],[Vertex]], Vertices[], MATCH("ID", Vertices[#Headers], 0), FALSE)</f>
        <v>54</v>
      </c>
    </row>
    <row r="54" spans="1:3" x14ac:dyDescent="0.25">
      <c r="A54" s="97" t="s">
        <v>413</v>
      </c>
      <c r="B54" s="97" t="s">
        <v>219</v>
      </c>
      <c r="C54" s="106">
        <f>VLOOKUP(GroupVertices[[#This Row],[Vertex]], Vertices[], MATCH("ID", Vertices[#Headers], 0), FALSE)</f>
        <v>55</v>
      </c>
    </row>
    <row r="55" spans="1:3" x14ac:dyDescent="0.25">
      <c r="A55" s="97" t="s">
        <v>413</v>
      </c>
      <c r="B55" s="97" t="s">
        <v>220</v>
      </c>
      <c r="C55" s="106">
        <f>VLOOKUP(GroupVertices[[#This Row],[Vertex]], Vertices[], MATCH("ID", Vertices[#Headers], 0), FALSE)</f>
        <v>56</v>
      </c>
    </row>
    <row r="56" spans="1:3" x14ac:dyDescent="0.25">
      <c r="A56" s="97" t="s">
        <v>414</v>
      </c>
      <c r="B56" s="97" t="s">
        <v>221</v>
      </c>
      <c r="C56" s="106">
        <f>VLOOKUP(GroupVertices[[#This Row],[Vertex]], Vertices[], MATCH("ID", Vertices[#Headers], 0), FALSE)</f>
        <v>57</v>
      </c>
    </row>
    <row r="57" spans="1:3" x14ac:dyDescent="0.25">
      <c r="A57" s="97" t="s">
        <v>415</v>
      </c>
      <c r="B57" s="97" t="s">
        <v>222</v>
      </c>
      <c r="C57" s="106">
        <f>VLOOKUP(GroupVertices[[#This Row],[Vertex]], Vertices[], MATCH("ID", Vertices[#Headers], 0), FALSE)</f>
        <v>58</v>
      </c>
    </row>
    <row r="58" spans="1:3" x14ac:dyDescent="0.25">
      <c r="A58" s="97" t="s">
        <v>414</v>
      </c>
      <c r="B58" s="97" t="s">
        <v>223</v>
      </c>
      <c r="C58" s="106">
        <f>VLOOKUP(GroupVertices[[#This Row],[Vertex]], Vertices[], MATCH("ID", Vertices[#Headers], 0), FALSE)</f>
        <v>59</v>
      </c>
    </row>
    <row r="59" spans="1:3" x14ac:dyDescent="0.25">
      <c r="A59" s="97" t="s">
        <v>413</v>
      </c>
      <c r="B59" s="97" t="s">
        <v>224</v>
      </c>
      <c r="C59" s="106">
        <f>VLOOKUP(GroupVertices[[#This Row],[Vertex]], Vertices[], MATCH("ID", Vertices[#Headers], 0), FALSE)</f>
        <v>60</v>
      </c>
    </row>
    <row r="60" spans="1:3" x14ac:dyDescent="0.25">
      <c r="A60" s="97" t="s">
        <v>414</v>
      </c>
      <c r="B60" s="97" t="s">
        <v>225</v>
      </c>
      <c r="C60" s="106">
        <f>VLOOKUP(GroupVertices[[#This Row],[Vertex]], Vertices[], MATCH("ID", Vertices[#Headers], 0), FALSE)</f>
        <v>61</v>
      </c>
    </row>
    <row r="61" spans="1:3" x14ac:dyDescent="0.25">
      <c r="A61" s="97" t="s">
        <v>415</v>
      </c>
      <c r="B61" s="97" t="s">
        <v>226</v>
      </c>
      <c r="C61" s="106">
        <f>VLOOKUP(GroupVertices[[#This Row],[Vertex]], Vertices[], MATCH("ID", Vertices[#Headers], 0), FALSE)</f>
        <v>62</v>
      </c>
    </row>
    <row r="62" spans="1:3" x14ac:dyDescent="0.25">
      <c r="A62" s="97" t="s">
        <v>414</v>
      </c>
      <c r="B62" s="97" t="s">
        <v>227</v>
      </c>
      <c r="C62" s="106">
        <f>VLOOKUP(GroupVertices[[#This Row],[Vertex]], Vertices[], MATCH("ID", Vertices[#Headers], 0), FALSE)</f>
        <v>63</v>
      </c>
    </row>
    <row r="63" spans="1:3" x14ac:dyDescent="0.25">
      <c r="A63" s="97" t="s">
        <v>414</v>
      </c>
      <c r="B63" s="97" t="s">
        <v>228</v>
      </c>
      <c r="C63" s="106">
        <f>VLOOKUP(GroupVertices[[#This Row],[Vertex]], Vertices[], MATCH("ID", Vertices[#Headers], 0), FALSE)</f>
        <v>64</v>
      </c>
    </row>
    <row r="64" spans="1:3" x14ac:dyDescent="0.25">
      <c r="A64" s="97" t="s">
        <v>415</v>
      </c>
      <c r="B64" s="97" t="s">
        <v>229</v>
      </c>
      <c r="C64" s="106">
        <f>VLOOKUP(GroupVertices[[#This Row],[Vertex]], Vertices[], MATCH("ID", Vertices[#Headers], 0), FALSE)</f>
        <v>65</v>
      </c>
    </row>
    <row r="65" spans="1:3" x14ac:dyDescent="0.25">
      <c r="A65" s="97" t="s">
        <v>415</v>
      </c>
      <c r="B65" s="97" t="s">
        <v>230</v>
      </c>
      <c r="C65" s="106">
        <f>VLOOKUP(GroupVertices[[#This Row],[Vertex]], Vertices[], MATCH("ID", Vertices[#Headers], 0), FALSE)</f>
        <v>66</v>
      </c>
    </row>
    <row r="66" spans="1:3" x14ac:dyDescent="0.25">
      <c r="A66" s="97" t="s">
        <v>414</v>
      </c>
      <c r="B66" s="97" t="s">
        <v>231</v>
      </c>
      <c r="C66" s="106">
        <f>VLOOKUP(GroupVertices[[#This Row],[Vertex]], Vertices[], MATCH("ID", Vertices[#Headers], 0), FALSE)</f>
        <v>67</v>
      </c>
    </row>
    <row r="67" spans="1:3" x14ac:dyDescent="0.25">
      <c r="A67" s="97" t="s">
        <v>414</v>
      </c>
      <c r="B67" s="97" t="s">
        <v>232</v>
      </c>
      <c r="C67" s="106">
        <f>VLOOKUP(GroupVertices[[#This Row],[Vertex]], Vertices[], MATCH("ID", Vertices[#Headers], 0), FALSE)</f>
        <v>68</v>
      </c>
    </row>
    <row r="68" spans="1:3" x14ac:dyDescent="0.25">
      <c r="A68" s="97" t="s">
        <v>413</v>
      </c>
      <c r="B68" s="97" t="s">
        <v>233</v>
      </c>
      <c r="C68" s="106">
        <f>VLOOKUP(GroupVertices[[#This Row],[Vertex]], Vertices[], MATCH("ID", Vertices[#Headers], 0), FALSE)</f>
        <v>69</v>
      </c>
    </row>
    <row r="69" spans="1:3" x14ac:dyDescent="0.25">
      <c r="A69" s="97" t="s">
        <v>414</v>
      </c>
      <c r="B69" s="97" t="s">
        <v>234</v>
      </c>
      <c r="C69" s="106">
        <f>VLOOKUP(GroupVertices[[#This Row],[Vertex]], Vertices[], MATCH("ID", Vertices[#Headers], 0), FALSE)</f>
        <v>70</v>
      </c>
    </row>
    <row r="70" spans="1:3" x14ac:dyDescent="0.25">
      <c r="A70" s="97" t="s">
        <v>413</v>
      </c>
      <c r="B70" s="97" t="s">
        <v>235</v>
      </c>
      <c r="C70" s="106">
        <f>VLOOKUP(GroupVertices[[#This Row],[Vertex]], Vertices[], MATCH("ID", Vertices[#Headers], 0), FALSE)</f>
        <v>71</v>
      </c>
    </row>
    <row r="71" spans="1:3" x14ac:dyDescent="0.25">
      <c r="A71" s="97" t="s">
        <v>414</v>
      </c>
      <c r="B71" s="97" t="s">
        <v>236</v>
      </c>
      <c r="C71" s="106">
        <f>VLOOKUP(GroupVertices[[#This Row],[Vertex]], Vertices[], MATCH("ID", Vertices[#Headers], 0), FALSE)</f>
        <v>72</v>
      </c>
    </row>
    <row r="72" spans="1:3" x14ac:dyDescent="0.25">
      <c r="A72" s="97" t="s">
        <v>415</v>
      </c>
      <c r="B72" s="97" t="s">
        <v>237</v>
      </c>
      <c r="C72" s="106">
        <f>VLOOKUP(GroupVertices[[#This Row],[Vertex]], Vertices[], MATCH("ID", Vertices[#Headers], 0), FALSE)</f>
        <v>73</v>
      </c>
    </row>
    <row r="73" spans="1:3" x14ac:dyDescent="0.25">
      <c r="A73" s="97" t="s">
        <v>414</v>
      </c>
      <c r="B73" s="97" t="s">
        <v>238</v>
      </c>
      <c r="C73" s="106">
        <f>VLOOKUP(GroupVertices[[#This Row],[Vertex]], Vertices[], MATCH("ID", Vertices[#Headers], 0), FALSE)</f>
        <v>74</v>
      </c>
    </row>
    <row r="74" spans="1:3" x14ac:dyDescent="0.25">
      <c r="A74" s="97" t="s">
        <v>413</v>
      </c>
      <c r="B74" s="97" t="s">
        <v>239</v>
      </c>
      <c r="C74" s="106">
        <f>VLOOKUP(GroupVertices[[#This Row],[Vertex]], Vertices[], MATCH("ID", Vertices[#Headers], 0), FALSE)</f>
        <v>75</v>
      </c>
    </row>
    <row r="75" spans="1:3" x14ac:dyDescent="0.25">
      <c r="A75" s="97" t="s">
        <v>414</v>
      </c>
      <c r="B75" s="97" t="s">
        <v>240</v>
      </c>
      <c r="C75" s="106">
        <f>VLOOKUP(GroupVertices[[#This Row],[Vertex]], Vertices[], MATCH("ID", Vertices[#Headers], 0), FALSE)</f>
        <v>76</v>
      </c>
    </row>
    <row r="76" spans="1:3" x14ac:dyDescent="0.25">
      <c r="A76" s="97" t="s">
        <v>413</v>
      </c>
      <c r="B76" s="97" t="s">
        <v>241</v>
      </c>
      <c r="C76" s="106">
        <f>VLOOKUP(GroupVertices[[#This Row],[Vertex]], Vertices[], MATCH("ID", Vertices[#Headers], 0), FALSE)</f>
        <v>77</v>
      </c>
    </row>
    <row r="77" spans="1:3" x14ac:dyDescent="0.25">
      <c r="A77" s="97" t="s">
        <v>414</v>
      </c>
      <c r="B77" s="97" t="s">
        <v>242</v>
      </c>
      <c r="C77" s="106">
        <f>VLOOKUP(GroupVertices[[#This Row],[Vertex]], Vertices[], MATCH("ID", Vertices[#Headers], 0), FALSE)</f>
        <v>78</v>
      </c>
    </row>
    <row r="78" spans="1:3" x14ac:dyDescent="0.25">
      <c r="A78" s="97" t="s">
        <v>414</v>
      </c>
      <c r="B78" s="97" t="s">
        <v>243</v>
      </c>
      <c r="C78" s="106">
        <f>VLOOKUP(GroupVertices[[#This Row],[Vertex]], Vertices[], MATCH("ID", Vertices[#Headers], 0), FALSE)</f>
        <v>79</v>
      </c>
    </row>
    <row r="79" spans="1:3" x14ac:dyDescent="0.25">
      <c r="A79" s="97" t="s">
        <v>413</v>
      </c>
      <c r="B79" s="97" t="s">
        <v>244</v>
      </c>
      <c r="C79" s="106">
        <f>VLOOKUP(GroupVertices[[#This Row],[Vertex]], Vertices[], MATCH("ID", Vertices[#Headers], 0), FALSE)</f>
        <v>80</v>
      </c>
    </row>
    <row r="80" spans="1:3" x14ac:dyDescent="0.25">
      <c r="A80" s="97" t="s">
        <v>414</v>
      </c>
      <c r="B80" s="97" t="s">
        <v>245</v>
      </c>
      <c r="C80" s="106">
        <f>VLOOKUP(GroupVertices[[#This Row],[Vertex]], Vertices[], MATCH("ID", Vertices[#Headers], 0), FALSE)</f>
        <v>81</v>
      </c>
    </row>
    <row r="81" spans="1:3" x14ac:dyDescent="0.25">
      <c r="A81" s="97" t="s">
        <v>413</v>
      </c>
      <c r="B81" s="97" t="s">
        <v>246</v>
      </c>
      <c r="C81" s="106">
        <f>VLOOKUP(GroupVertices[[#This Row],[Vertex]], Vertices[], MATCH("ID", Vertices[#Headers], 0), FALSE)</f>
        <v>82</v>
      </c>
    </row>
    <row r="82" spans="1:3" x14ac:dyDescent="0.25">
      <c r="A82" s="97" t="s">
        <v>414</v>
      </c>
      <c r="B82" s="97" t="s">
        <v>247</v>
      </c>
      <c r="C82" s="106">
        <f>VLOOKUP(GroupVertices[[#This Row],[Vertex]], Vertices[], MATCH("ID", Vertices[#Headers], 0), FALSE)</f>
        <v>83</v>
      </c>
    </row>
    <row r="83" spans="1:3" x14ac:dyDescent="0.25">
      <c r="A83" s="97" t="s">
        <v>415</v>
      </c>
      <c r="B83" s="97" t="s">
        <v>248</v>
      </c>
      <c r="C83" s="106">
        <f>VLOOKUP(GroupVertices[[#This Row],[Vertex]], Vertices[], MATCH("ID", Vertices[#Headers], 0), FALSE)</f>
        <v>84</v>
      </c>
    </row>
    <row r="84" spans="1:3" x14ac:dyDescent="0.25">
      <c r="A84" s="97" t="s">
        <v>414</v>
      </c>
      <c r="B84" s="97" t="s">
        <v>249</v>
      </c>
      <c r="C84" s="106">
        <f>VLOOKUP(GroupVertices[[#This Row],[Vertex]], Vertices[], MATCH("ID", Vertices[#Headers], 0), FALSE)</f>
        <v>85</v>
      </c>
    </row>
    <row r="85" spans="1:3" x14ac:dyDescent="0.25">
      <c r="A85" s="97" t="s">
        <v>415</v>
      </c>
      <c r="B85" s="97" t="s">
        <v>250</v>
      </c>
      <c r="C85" s="106">
        <f>VLOOKUP(GroupVertices[[#This Row],[Vertex]], Vertices[], MATCH("ID", Vertices[#Headers], 0), FALSE)</f>
        <v>86</v>
      </c>
    </row>
    <row r="86" spans="1:3" x14ac:dyDescent="0.25">
      <c r="A86" s="97" t="s">
        <v>414</v>
      </c>
      <c r="B86" s="97" t="s">
        <v>251</v>
      </c>
      <c r="C86" s="106">
        <f>VLOOKUP(GroupVertices[[#This Row],[Vertex]], Vertices[], MATCH("ID", Vertices[#Headers], 0), FALSE)</f>
        <v>87</v>
      </c>
    </row>
    <row r="87" spans="1:3" x14ac:dyDescent="0.25">
      <c r="A87" s="97" t="s">
        <v>415</v>
      </c>
      <c r="B87" s="97" t="s">
        <v>252</v>
      </c>
      <c r="C87" s="106">
        <f>VLOOKUP(GroupVertices[[#This Row],[Vertex]], Vertices[], MATCH("ID", Vertices[#Headers], 0), FALSE)</f>
        <v>88</v>
      </c>
    </row>
    <row r="88" spans="1:3" x14ac:dyDescent="0.25">
      <c r="A88" s="97" t="s">
        <v>415</v>
      </c>
      <c r="B88" s="97" t="s">
        <v>253</v>
      </c>
      <c r="C88" s="106">
        <f>VLOOKUP(GroupVertices[[#This Row],[Vertex]], Vertices[], MATCH("ID", Vertices[#Headers], 0), FALSE)</f>
        <v>89</v>
      </c>
    </row>
    <row r="89" spans="1:3" x14ac:dyDescent="0.25">
      <c r="A89" s="97" t="s">
        <v>414</v>
      </c>
      <c r="B89" s="97" t="s">
        <v>254</v>
      </c>
      <c r="C89" s="106">
        <f>VLOOKUP(GroupVertices[[#This Row],[Vertex]], Vertices[], MATCH("ID", Vertices[#Headers], 0), FALSE)</f>
        <v>90</v>
      </c>
    </row>
    <row r="90" spans="1:3" x14ac:dyDescent="0.25">
      <c r="A90" s="97" t="s">
        <v>414</v>
      </c>
      <c r="B90" s="97" t="s">
        <v>255</v>
      </c>
      <c r="C90" s="106">
        <f>VLOOKUP(GroupVertices[[#This Row],[Vertex]], Vertices[], MATCH("ID", Vertices[#Headers], 0), FALSE)</f>
        <v>91</v>
      </c>
    </row>
    <row r="91" spans="1:3" x14ac:dyDescent="0.25">
      <c r="A91" s="97" t="s">
        <v>415</v>
      </c>
      <c r="B91" s="97" t="s">
        <v>256</v>
      </c>
      <c r="C91" s="106">
        <f>VLOOKUP(GroupVertices[[#This Row],[Vertex]], Vertices[], MATCH("ID", Vertices[#Headers], 0), FALSE)</f>
        <v>92</v>
      </c>
    </row>
    <row r="92" spans="1:3" x14ac:dyDescent="0.25">
      <c r="A92" s="97" t="s">
        <v>414</v>
      </c>
      <c r="B92" s="97" t="s">
        <v>257</v>
      </c>
      <c r="C92" s="106">
        <f>VLOOKUP(GroupVertices[[#This Row],[Vertex]], Vertices[], MATCH("ID", Vertices[#Headers], 0), FALSE)</f>
        <v>93</v>
      </c>
    </row>
    <row r="93" spans="1:3" x14ac:dyDescent="0.25">
      <c r="A93" s="97" t="s">
        <v>413</v>
      </c>
      <c r="B93" s="97" t="s">
        <v>258</v>
      </c>
      <c r="C93" s="106">
        <f>VLOOKUP(GroupVertices[[#This Row],[Vertex]], Vertices[], MATCH("ID", Vertices[#Headers], 0), FALSE)</f>
        <v>94</v>
      </c>
    </row>
    <row r="94" spans="1:3" x14ac:dyDescent="0.25">
      <c r="A94" s="97" t="s">
        <v>414</v>
      </c>
      <c r="B94" s="97" t="s">
        <v>259</v>
      </c>
      <c r="C94" s="106">
        <f>VLOOKUP(GroupVertices[[#This Row],[Vertex]], Vertices[], MATCH("ID", Vertices[#Headers], 0), FALSE)</f>
        <v>95</v>
      </c>
    </row>
    <row r="95" spans="1:3" x14ac:dyDescent="0.25">
      <c r="A95" s="97" t="s">
        <v>414</v>
      </c>
      <c r="B95" s="97" t="s">
        <v>260</v>
      </c>
      <c r="C95" s="106">
        <f>VLOOKUP(GroupVertices[[#This Row],[Vertex]], Vertices[], MATCH("ID", Vertices[#Headers], 0), FALSE)</f>
        <v>96</v>
      </c>
    </row>
    <row r="96" spans="1:3" x14ac:dyDescent="0.25">
      <c r="A96" s="97" t="s">
        <v>415</v>
      </c>
      <c r="B96" s="97" t="s">
        <v>261</v>
      </c>
      <c r="C96" s="106">
        <f>VLOOKUP(GroupVertices[[#This Row],[Vertex]], Vertices[], MATCH("ID", Vertices[#Headers], 0), FALSE)</f>
        <v>97</v>
      </c>
    </row>
    <row r="97" spans="1:3" x14ac:dyDescent="0.25">
      <c r="A97" s="97" t="s">
        <v>415</v>
      </c>
      <c r="B97" s="97" t="s">
        <v>262</v>
      </c>
      <c r="C97" s="106">
        <f>VLOOKUP(GroupVertices[[#This Row],[Vertex]], Vertices[], MATCH("ID", Vertices[#Headers], 0), FALSE)</f>
        <v>98</v>
      </c>
    </row>
    <row r="98" spans="1:3" x14ac:dyDescent="0.25">
      <c r="A98" s="97" t="s">
        <v>415</v>
      </c>
      <c r="B98" s="97" t="s">
        <v>263</v>
      </c>
      <c r="C98" s="106">
        <f>VLOOKUP(GroupVertices[[#This Row],[Vertex]], Vertices[], MATCH("ID", Vertices[#Headers], 0), FALSE)</f>
        <v>99</v>
      </c>
    </row>
    <row r="99" spans="1:3" x14ac:dyDescent="0.25">
      <c r="A99" s="97" t="s">
        <v>414</v>
      </c>
      <c r="B99" s="97" t="s">
        <v>264</v>
      </c>
      <c r="C99" s="106">
        <f>VLOOKUP(GroupVertices[[#This Row],[Vertex]], Vertices[], MATCH("ID", Vertices[#Headers], 0), FALSE)</f>
        <v>100</v>
      </c>
    </row>
    <row r="100" spans="1:3" x14ac:dyDescent="0.25">
      <c r="A100" s="97" t="s">
        <v>415</v>
      </c>
      <c r="B100" s="97" t="s">
        <v>265</v>
      </c>
      <c r="C100" s="106">
        <f>VLOOKUP(GroupVertices[[#This Row],[Vertex]], Vertices[], MATCH("ID", Vertices[#Headers], 0), FALSE)</f>
        <v>101</v>
      </c>
    </row>
    <row r="101" spans="1:3" x14ac:dyDescent="0.25">
      <c r="A101" s="97" t="s">
        <v>414</v>
      </c>
      <c r="B101" s="97" t="s">
        <v>266</v>
      </c>
      <c r="C101" s="106">
        <f>VLOOKUP(GroupVertices[[#This Row],[Vertex]], Vertices[], MATCH("ID", Vertices[#Headers], 0), FALSE)</f>
        <v>102</v>
      </c>
    </row>
    <row r="102" spans="1:3" x14ac:dyDescent="0.25">
      <c r="A102" s="97" t="s">
        <v>415</v>
      </c>
      <c r="B102" s="97" t="s">
        <v>267</v>
      </c>
      <c r="C102" s="106">
        <f>VLOOKUP(GroupVertices[[#This Row],[Vertex]], Vertices[], MATCH("ID", Vertices[#Headers], 0), FALSE)</f>
        <v>103</v>
      </c>
    </row>
    <row r="103" spans="1:3" x14ac:dyDescent="0.25">
      <c r="A103" s="97" t="s">
        <v>414</v>
      </c>
      <c r="B103" s="97" t="s">
        <v>268</v>
      </c>
      <c r="C103" s="106">
        <f>VLOOKUP(GroupVertices[[#This Row],[Vertex]], Vertices[], MATCH("ID", Vertices[#Headers], 0), FALSE)</f>
        <v>104</v>
      </c>
    </row>
    <row r="104" spans="1:3" x14ac:dyDescent="0.25">
      <c r="A104" s="97" t="s">
        <v>415</v>
      </c>
      <c r="B104" s="97" t="s">
        <v>269</v>
      </c>
      <c r="C104" s="106">
        <f>VLOOKUP(GroupVertices[[#This Row],[Vertex]], Vertices[], MATCH("ID", Vertices[#Headers], 0), FALSE)</f>
        <v>105</v>
      </c>
    </row>
    <row r="105" spans="1:3" x14ac:dyDescent="0.25">
      <c r="A105" s="97" t="s">
        <v>414</v>
      </c>
      <c r="B105" s="97" t="s">
        <v>270</v>
      </c>
      <c r="C105" s="106">
        <f>VLOOKUP(GroupVertices[[#This Row],[Vertex]], Vertices[], MATCH("ID", Vertices[#Headers], 0), FALSE)</f>
        <v>106</v>
      </c>
    </row>
    <row r="106" spans="1:3" x14ac:dyDescent="0.25">
      <c r="A106" s="97" t="s">
        <v>415</v>
      </c>
      <c r="B106" s="97" t="s">
        <v>271</v>
      </c>
      <c r="C106" s="106">
        <f>VLOOKUP(GroupVertices[[#This Row],[Vertex]], Vertices[], MATCH("ID", Vertices[#Headers], 0), FALSE)</f>
        <v>107</v>
      </c>
    </row>
    <row r="107" spans="1:3" x14ac:dyDescent="0.25">
      <c r="A107" s="97" t="s">
        <v>413</v>
      </c>
      <c r="B107" s="97" t="s">
        <v>272</v>
      </c>
      <c r="C107" s="106">
        <f>VLOOKUP(GroupVertices[[#This Row],[Vertex]], Vertices[], MATCH("ID", Vertices[#Headers], 0), FALSE)</f>
        <v>108</v>
      </c>
    </row>
    <row r="108" spans="1:3" x14ac:dyDescent="0.25">
      <c r="A108" s="97" t="s">
        <v>415</v>
      </c>
      <c r="B108" s="97" t="s">
        <v>273</v>
      </c>
      <c r="C108" s="106">
        <f>VLOOKUP(GroupVertices[[#This Row],[Vertex]], Vertices[], MATCH("ID", Vertices[#Headers], 0), FALSE)</f>
        <v>109</v>
      </c>
    </row>
    <row r="109" spans="1:3" x14ac:dyDescent="0.25">
      <c r="A109" s="97" t="s">
        <v>414</v>
      </c>
      <c r="B109" s="97" t="s">
        <v>274</v>
      </c>
      <c r="C109" s="106">
        <f>VLOOKUP(GroupVertices[[#This Row],[Vertex]], Vertices[], MATCH("ID", Vertices[#Headers], 0), FALSE)</f>
        <v>110</v>
      </c>
    </row>
    <row r="110" spans="1:3" x14ac:dyDescent="0.25">
      <c r="A110" s="97" t="s">
        <v>413</v>
      </c>
      <c r="B110" s="97" t="s">
        <v>275</v>
      </c>
      <c r="C110" s="106">
        <f>VLOOKUP(GroupVertices[[#This Row],[Vertex]], Vertices[], MATCH("ID", Vertices[#Headers], 0), FALSE)</f>
        <v>111</v>
      </c>
    </row>
    <row r="111" spans="1:3" x14ac:dyDescent="0.25">
      <c r="A111" s="97" t="s">
        <v>415</v>
      </c>
      <c r="B111" s="97" t="s">
        <v>276</v>
      </c>
      <c r="C111" s="106">
        <f>VLOOKUP(GroupVertices[[#This Row],[Vertex]], Vertices[], MATCH("ID", Vertices[#Headers], 0), FALSE)</f>
        <v>112</v>
      </c>
    </row>
    <row r="112" spans="1:3" x14ac:dyDescent="0.25">
      <c r="A112" s="97" t="s">
        <v>415</v>
      </c>
      <c r="B112" s="97" t="s">
        <v>277</v>
      </c>
      <c r="C112" s="106">
        <f>VLOOKUP(GroupVertices[[#This Row],[Vertex]], Vertices[], MATCH("ID", Vertices[#Headers], 0), FALSE)</f>
        <v>113</v>
      </c>
    </row>
    <row r="113" spans="1:3" x14ac:dyDescent="0.25">
      <c r="A113" s="97" t="s">
        <v>414</v>
      </c>
      <c r="B113" s="97" t="s">
        <v>278</v>
      </c>
      <c r="C113" s="106">
        <f>VLOOKUP(GroupVertices[[#This Row],[Vertex]], Vertices[], MATCH("ID", Vertices[#Headers], 0), FALSE)</f>
        <v>114</v>
      </c>
    </row>
    <row r="114" spans="1:3" x14ac:dyDescent="0.25">
      <c r="A114" s="97" t="s">
        <v>415</v>
      </c>
      <c r="B114" s="97" t="s">
        <v>279</v>
      </c>
      <c r="C114" s="106">
        <f>VLOOKUP(GroupVertices[[#This Row],[Vertex]], Vertices[], MATCH("ID", Vertices[#Headers], 0), FALSE)</f>
        <v>115</v>
      </c>
    </row>
    <row r="115" spans="1:3" x14ac:dyDescent="0.25">
      <c r="A115" s="97" t="s">
        <v>415</v>
      </c>
      <c r="B115" s="97" t="s">
        <v>280</v>
      </c>
      <c r="C115" s="106">
        <f>VLOOKUP(GroupVertices[[#This Row],[Vertex]], Vertices[], MATCH("ID", Vertices[#Headers], 0), FALSE)</f>
        <v>116</v>
      </c>
    </row>
    <row r="116" spans="1:3" x14ac:dyDescent="0.25">
      <c r="A116" s="97" t="s">
        <v>413</v>
      </c>
      <c r="B116" s="97" t="s">
        <v>281</v>
      </c>
      <c r="C116" s="106">
        <f>VLOOKUP(GroupVertices[[#This Row],[Vertex]], Vertices[], MATCH("ID", Vertices[#Headers], 0), FALSE)</f>
        <v>117</v>
      </c>
    </row>
    <row r="117" spans="1:3" x14ac:dyDescent="0.25">
      <c r="A117" s="97" t="s">
        <v>413</v>
      </c>
      <c r="B117" s="97" t="s">
        <v>282</v>
      </c>
      <c r="C117" s="106">
        <f>VLOOKUP(GroupVertices[[#This Row],[Vertex]], Vertices[], MATCH("ID", Vertices[#Headers], 0), FALSE)</f>
        <v>118</v>
      </c>
    </row>
    <row r="118" spans="1:3" x14ac:dyDescent="0.25">
      <c r="A118" s="97" t="s">
        <v>415</v>
      </c>
      <c r="B118" s="97" t="s">
        <v>283</v>
      </c>
      <c r="C118" s="106">
        <f>VLOOKUP(GroupVertices[[#This Row],[Vertex]], Vertices[], MATCH("ID", Vertices[#Headers], 0), FALSE)</f>
        <v>119</v>
      </c>
    </row>
    <row r="119" spans="1:3" x14ac:dyDescent="0.25">
      <c r="A119" s="97" t="s">
        <v>413</v>
      </c>
      <c r="B119" s="97" t="s">
        <v>284</v>
      </c>
      <c r="C119" s="106">
        <f>VLOOKUP(GroupVertices[[#This Row],[Vertex]], Vertices[], MATCH("ID", Vertices[#Headers], 0), FALSE)</f>
        <v>120</v>
      </c>
    </row>
    <row r="120" spans="1:3" x14ac:dyDescent="0.25">
      <c r="A120" s="97" t="s">
        <v>415</v>
      </c>
      <c r="B120" s="97" t="s">
        <v>285</v>
      </c>
      <c r="C120" s="106">
        <f>VLOOKUP(GroupVertices[[#This Row],[Vertex]], Vertices[], MATCH("ID", Vertices[#Headers], 0), FALSE)</f>
        <v>121</v>
      </c>
    </row>
    <row r="121" spans="1:3" x14ac:dyDescent="0.25">
      <c r="A121" s="97" t="s">
        <v>414</v>
      </c>
      <c r="B121" s="97" t="s">
        <v>286</v>
      </c>
      <c r="C121" s="106">
        <f>VLOOKUP(GroupVertices[[#This Row],[Vertex]], Vertices[], MATCH("ID", Vertices[#Headers], 0), FALSE)</f>
        <v>122</v>
      </c>
    </row>
    <row r="122" spans="1:3" x14ac:dyDescent="0.25">
      <c r="A122" s="97" t="s">
        <v>415</v>
      </c>
      <c r="B122" s="97" t="s">
        <v>287</v>
      </c>
      <c r="C122" s="106">
        <f>VLOOKUP(GroupVertices[[#This Row],[Vertex]], Vertices[], MATCH("ID", Vertices[#Headers], 0), FALSE)</f>
        <v>123</v>
      </c>
    </row>
    <row r="123" spans="1:3" x14ac:dyDescent="0.25">
      <c r="A123" s="97" t="s">
        <v>415</v>
      </c>
      <c r="B123" s="97" t="s">
        <v>288</v>
      </c>
      <c r="C123" s="106">
        <f>VLOOKUP(GroupVertices[[#This Row],[Vertex]], Vertices[], MATCH("ID", Vertices[#Headers], 0), FALSE)</f>
        <v>124</v>
      </c>
    </row>
    <row r="124" spans="1:3" x14ac:dyDescent="0.25">
      <c r="A124" s="97" t="s">
        <v>413</v>
      </c>
      <c r="B124" s="97" t="s">
        <v>289</v>
      </c>
      <c r="C124" s="106">
        <f>VLOOKUP(GroupVertices[[#This Row],[Vertex]], Vertices[], MATCH("ID", Vertices[#Headers], 0), FALSE)</f>
        <v>125</v>
      </c>
    </row>
    <row r="125" spans="1:3" x14ac:dyDescent="0.25">
      <c r="A125" s="97" t="s">
        <v>415</v>
      </c>
      <c r="B125" s="97" t="s">
        <v>290</v>
      </c>
      <c r="C125" s="106">
        <f>VLOOKUP(GroupVertices[[#This Row],[Vertex]], Vertices[], MATCH("ID", Vertices[#Headers], 0), FALSE)</f>
        <v>126</v>
      </c>
    </row>
    <row r="126" spans="1:3" x14ac:dyDescent="0.25">
      <c r="A126" s="97" t="s">
        <v>413</v>
      </c>
      <c r="B126" s="97" t="s">
        <v>291</v>
      </c>
      <c r="C126" s="106">
        <f>VLOOKUP(GroupVertices[[#This Row],[Vertex]], Vertices[], MATCH("ID", Vertices[#Headers], 0), FALSE)</f>
        <v>127</v>
      </c>
    </row>
    <row r="127" spans="1:3" x14ac:dyDescent="0.25">
      <c r="A127" s="97" t="s">
        <v>415</v>
      </c>
      <c r="B127" s="97" t="s">
        <v>292</v>
      </c>
      <c r="C127" s="106">
        <f>VLOOKUP(GroupVertices[[#This Row],[Vertex]], Vertices[], MATCH("ID", Vertices[#Headers], 0), FALSE)</f>
        <v>128</v>
      </c>
    </row>
    <row r="128" spans="1:3" x14ac:dyDescent="0.25">
      <c r="A128" s="97" t="s">
        <v>414</v>
      </c>
      <c r="B128" s="97" t="s">
        <v>293</v>
      </c>
      <c r="C128" s="106">
        <f>VLOOKUP(GroupVertices[[#This Row],[Vertex]], Vertices[], MATCH("ID", Vertices[#Headers], 0), FALSE)</f>
        <v>129</v>
      </c>
    </row>
    <row r="129" spans="1:3" x14ac:dyDescent="0.25">
      <c r="A129" s="97" t="s">
        <v>414</v>
      </c>
      <c r="B129" s="97" t="s">
        <v>294</v>
      </c>
      <c r="C129" s="106">
        <f>VLOOKUP(GroupVertices[[#This Row],[Vertex]], Vertices[], MATCH("ID", Vertices[#Headers], 0), FALSE)</f>
        <v>130</v>
      </c>
    </row>
    <row r="130" spans="1:3" x14ac:dyDescent="0.25">
      <c r="A130" s="97" t="s">
        <v>415</v>
      </c>
      <c r="B130" s="97" t="s">
        <v>295</v>
      </c>
      <c r="C130" s="106">
        <f>VLOOKUP(GroupVertices[[#This Row],[Vertex]], Vertices[], MATCH("ID", Vertices[#Headers], 0), FALSE)</f>
        <v>131</v>
      </c>
    </row>
    <row r="131" spans="1:3" x14ac:dyDescent="0.25">
      <c r="A131" s="97" t="s">
        <v>413</v>
      </c>
      <c r="B131" s="97" t="s">
        <v>296</v>
      </c>
      <c r="C131" s="106">
        <f>VLOOKUP(GroupVertices[[#This Row],[Vertex]], Vertices[], MATCH("ID", Vertices[#Headers], 0), FALSE)</f>
        <v>132</v>
      </c>
    </row>
    <row r="132" spans="1:3" x14ac:dyDescent="0.25">
      <c r="A132" s="97" t="s">
        <v>415</v>
      </c>
      <c r="B132" s="97" t="s">
        <v>297</v>
      </c>
      <c r="C132" s="106">
        <f>VLOOKUP(GroupVertices[[#This Row],[Vertex]], Vertices[], MATCH("ID", Vertices[#Headers], 0), FALSE)</f>
        <v>133</v>
      </c>
    </row>
    <row r="133" spans="1:3" x14ac:dyDescent="0.25">
      <c r="A133" s="97" t="s">
        <v>415</v>
      </c>
      <c r="B133" s="97" t="s">
        <v>298</v>
      </c>
      <c r="C133" s="106">
        <f>VLOOKUP(GroupVertices[[#This Row],[Vertex]], Vertices[], MATCH("ID", Vertices[#Headers], 0), FALSE)</f>
        <v>134</v>
      </c>
    </row>
    <row r="134" spans="1:3" x14ac:dyDescent="0.25">
      <c r="A134" s="97" t="s">
        <v>414</v>
      </c>
      <c r="B134" s="97" t="s">
        <v>299</v>
      </c>
      <c r="C134" s="106">
        <f>VLOOKUP(GroupVertices[[#This Row],[Vertex]], Vertices[], MATCH("ID", Vertices[#Headers], 0), FALSE)</f>
        <v>135</v>
      </c>
    </row>
    <row r="135" spans="1:3" x14ac:dyDescent="0.25">
      <c r="A135" s="97" t="s">
        <v>414</v>
      </c>
      <c r="B135" s="97" t="s">
        <v>300</v>
      </c>
      <c r="C135" s="106">
        <f>VLOOKUP(GroupVertices[[#This Row],[Vertex]], Vertices[], MATCH("ID", Vertices[#Headers], 0), FALSE)</f>
        <v>136</v>
      </c>
    </row>
    <row r="136" spans="1:3" x14ac:dyDescent="0.25">
      <c r="A136" s="97" t="s">
        <v>415</v>
      </c>
      <c r="B136" s="97" t="s">
        <v>301</v>
      </c>
      <c r="C136" s="106">
        <f>VLOOKUP(GroupVertices[[#This Row],[Vertex]], Vertices[], MATCH("ID", Vertices[#Headers], 0), FALSE)</f>
        <v>137</v>
      </c>
    </row>
    <row r="137" spans="1:3" x14ac:dyDescent="0.25">
      <c r="A137" s="97" t="s">
        <v>415</v>
      </c>
      <c r="B137" s="97" t="s">
        <v>302</v>
      </c>
      <c r="C137" s="106">
        <f>VLOOKUP(GroupVertices[[#This Row],[Vertex]], Vertices[], MATCH("ID", Vertices[#Headers], 0), FALSE)</f>
        <v>138</v>
      </c>
    </row>
    <row r="138" spans="1:3" x14ac:dyDescent="0.25">
      <c r="A138" s="97" t="s">
        <v>414</v>
      </c>
      <c r="B138" s="97" t="s">
        <v>303</v>
      </c>
      <c r="C138" s="106">
        <f>VLOOKUP(GroupVertices[[#This Row],[Vertex]], Vertices[], MATCH("ID", Vertices[#Headers], 0), FALSE)</f>
        <v>139</v>
      </c>
    </row>
    <row r="139" spans="1:3" x14ac:dyDescent="0.25">
      <c r="A139" s="97" t="s">
        <v>415</v>
      </c>
      <c r="B139" s="97" t="s">
        <v>304</v>
      </c>
      <c r="C139" s="106">
        <f>VLOOKUP(GroupVertices[[#This Row],[Vertex]], Vertices[], MATCH("ID", Vertices[#Headers], 0), FALSE)</f>
        <v>140</v>
      </c>
    </row>
    <row r="140" spans="1:3" x14ac:dyDescent="0.25">
      <c r="A140" s="97" t="s">
        <v>413</v>
      </c>
      <c r="B140" s="97" t="s">
        <v>305</v>
      </c>
      <c r="C140" s="106">
        <f>VLOOKUP(GroupVertices[[#This Row],[Vertex]], Vertices[], MATCH("ID", Vertices[#Headers], 0), FALSE)</f>
        <v>141</v>
      </c>
    </row>
    <row r="141" spans="1:3" x14ac:dyDescent="0.25">
      <c r="A141" s="97" t="s">
        <v>413</v>
      </c>
      <c r="B141" s="97" t="s">
        <v>306</v>
      </c>
      <c r="C141" s="106">
        <f>VLOOKUP(GroupVertices[[#This Row],[Vertex]], Vertices[], MATCH("ID", Vertices[#Headers], 0), FALSE)</f>
        <v>142</v>
      </c>
    </row>
    <row r="142" spans="1:3" x14ac:dyDescent="0.25">
      <c r="A142" s="97" t="s">
        <v>415</v>
      </c>
      <c r="B142" s="97" t="s">
        <v>307</v>
      </c>
      <c r="C142" s="106">
        <f>VLOOKUP(GroupVertices[[#This Row],[Vertex]], Vertices[], MATCH("ID", Vertices[#Headers], 0), FALSE)</f>
        <v>143</v>
      </c>
    </row>
    <row r="143" spans="1:3" x14ac:dyDescent="0.25">
      <c r="A143" s="97" t="s">
        <v>414</v>
      </c>
      <c r="B143" s="97" t="s">
        <v>308</v>
      </c>
      <c r="C143" s="106">
        <f>VLOOKUP(GroupVertices[[#This Row],[Vertex]], Vertices[], MATCH("ID", Vertices[#Headers], 0), FALSE)</f>
        <v>144</v>
      </c>
    </row>
    <row r="144" spans="1:3" x14ac:dyDescent="0.25">
      <c r="A144" s="97" t="s">
        <v>413</v>
      </c>
      <c r="B144" s="97" t="s">
        <v>309</v>
      </c>
      <c r="C144" s="106">
        <f>VLOOKUP(GroupVertices[[#This Row],[Vertex]], Vertices[], MATCH("ID", Vertices[#Headers], 0), FALSE)</f>
        <v>145</v>
      </c>
    </row>
    <row r="145" spans="1:3" x14ac:dyDescent="0.25">
      <c r="A145" s="97" t="s">
        <v>415</v>
      </c>
      <c r="B145" s="97" t="s">
        <v>310</v>
      </c>
      <c r="C145" s="106">
        <f>VLOOKUP(GroupVertices[[#This Row],[Vertex]], Vertices[], MATCH("ID", Vertices[#Headers], 0), FALSE)</f>
        <v>146</v>
      </c>
    </row>
    <row r="146" spans="1:3" x14ac:dyDescent="0.25">
      <c r="A146" s="97" t="s">
        <v>414</v>
      </c>
      <c r="B146" s="97" t="s">
        <v>311</v>
      </c>
      <c r="C146" s="106">
        <f>VLOOKUP(GroupVertices[[#This Row],[Vertex]], Vertices[], MATCH("ID", Vertices[#Headers], 0), FALSE)</f>
        <v>147</v>
      </c>
    </row>
    <row r="147" spans="1:3" x14ac:dyDescent="0.25">
      <c r="A147" s="97" t="s">
        <v>415</v>
      </c>
      <c r="B147" s="97" t="s">
        <v>312</v>
      </c>
      <c r="C147" s="106">
        <f>VLOOKUP(GroupVertices[[#This Row],[Vertex]], Vertices[], MATCH("ID", Vertices[#Headers], 0), FALSE)</f>
        <v>148</v>
      </c>
    </row>
    <row r="148" spans="1:3" x14ac:dyDescent="0.25">
      <c r="A148" s="97" t="s">
        <v>413</v>
      </c>
      <c r="B148" s="97" t="s">
        <v>313</v>
      </c>
      <c r="C148" s="106">
        <f>VLOOKUP(GroupVertices[[#This Row],[Vertex]], Vertices[], MATCH("ID", Vertices[#Headers], 0), FALSE)</f>
        <v>149</v>
      </c>
    </row>
    <row r="149" spans="1:3" x14ac:dyDescent="0.25">
      <c r="A149" s="97" t="s">
        <v>415</v>
      </c>
      <c r="B149" s="97" t="s">
        <v>314</v>
      </c>
      <c r="C149" s="106">
        <f>VLOOKUP(GroupVertices[[#This Row],[Vertex]], Vertices[], MATCH("ID", Vertices[#Headers], 0), FALSE)</f>
        <v>150</v>
      </c>
    </row>
    <row r="150" spans="1:3" x14ac:dyDescent="0.25">
      <c r="A150" s="97" t="s">
        <v>414</v>
      </c>
      <c r="B150" s="97" t="s">
        <v>315</v>
      </c>
      <c r="C150" s="106">
        <f>VLOOKUP(GroupVertices[[#This Row],[Vertex]], Vertices[], MATCH("ID", Vertices[#Headers], 0), FALSE)</f>
        <v>151</v>
      </c>
    </row>
    <row r="151" spans="1:3" x14ac:dyDescent="0.25">
      <c r="A151" s="97" t="s">
        <v>415</v>
      </c>
      <c r="B151" s="97" t="s">
        <v>316</v>
      </c>
      <c r="C151" s="106">
        <f>VLOOKUP(GroupVertices[[#This Row],[Vertex]], Vertices[], MATCH("ID", Vertices[#Headers], 0), FALSE)</f>
        <v>152</v>
      </c>
    </row>
    <row r="152" spans="1:3" x14ac:dyDescent="0.25">
      <c r="A152" s="97" t="s">
        <v>414</v>
      </c>
      <c r="B152" s="97" t="s">
        <v>317</v>
      </c>
      <c r="C152" s="106">
        <f>VLOOKUP(GroupVertices[[#This Row],[Vertex]], Vertices[], MATCH("ID", Vertices[#Headers], 0), FALSE)</f>
        <v>153</v>
      </c>
    </row>
    <row r="153" spans="1:3" x14ac:dyDescent="0.25">
      <c r="A153" s="97" t="s">
        <v>415</v>
      </c>
      <c r="B153" s="97" t="s">
        <v>318</v>
      </c>
      <c r="C153" s="106">
        <f>VLOOKUP(GroupVertices[[#This Row],[Vertex]], Vertices[], MATCH("ID", Vertices[#Headers], 0), FALSE)</f>
        <v>154</v>
      </c>
    </row>
    <row r="154" spans="1:3" x14ac:dyDescent="0.25">
      <c r="A154" s="97" t="s">
        <v>414</v>
      </c>
      <c r="B154" s="97" t="s">
        <v>319</v>
      </c>
      <c r="C154" s="106">
        <f>VLOOKUP(GroupVertices[[#This Row],[Vertex]], Vertices[], MATCH("ID", Vertices[#Headers], 0), FALSE)</f>
        <v>155</v>
      </c>
    </row>
    <row r="155" spans="1:3" x14ac:dyDescent="0.25">
      <c r="A155" s="97" t="s">
        <v>414</v>
      </c>
      <c r="B155" s="97" t="s">
        <v>408</v>
      </c>
      <c r="C155" s="106">
        <f>VLOOKUP(GroupVertices[[#This Row],[Vertex]], Vertices[], MATCH("ID", Vertices[#Headers], 0), FALSE)</f>
        <v>244</v>
      </c>
    </row>
    <row r="156" spans="1:3" x14ac:dyDescent="0.25">
      <c r="A156" s="97" t="s">
        <v>415</v>
      </c>
      <c r="B156" s="97" t="s">
        <v>320</v>
      </c>
      <c r="C156" s="106">
        <f>VLOOKUP(GroupVertices[[#This Row],[Vertex]], Vertices[], MATCH("ID", Vertices[#Headers], 0), FALSE)</f>
        <v>156</v>
      </c>
    </row>
    <row r="157" spans="1:3" x14ac:dyDescent="0.25">
      <c r="A157" s="97" t="s">
        <v>415</v>
      </c>
      <c r="B157" s="97" t="s">
        <v>321</v>
      </c>
      <c r="C157" s="106">
        <f>VLOOKUP(GroupVertices[[#This Row],[Vertex]], Vertices[], MATCH("ID", Vertices[#Headers], 0), FALSE)</f>
        <v>157</v>
      </c>
    </row>
    <row r="158" spans="1:3" x14ac:dyDescent="0.25">
      <c r="A158" s="97" t="s">
        <v>413</v>
      </c>
      <c r="B158" s="97" t="s">
        <v>322</v>
      </c>
      <c r="C158" s="106">
        <f>VLOOKUP(GroupVertices[[#This Row],[Vertex]], Vertices[], MATCH("ID", Vertices[#Headers], 0), FALSE)</f>
        <v>158</v>
      </c>
    </row>
    <row r="159" spans="1:3" x14ac:dyDescent="0.25">
      <c r="A159" s="97" t="s">
        <v>415</v>
      </c>
      <c r="B159" s="97" t="s">
        <v>323</v>
      </c>
      <c r="C159" s="106">
        <f>VLOOKUP(GroupVertices[[#This Row],[Vertex]], Vertices[], MATCH("ID", Vertices[#Headers], 0), FALSE)</f>
        <v>159</v>
      </c>
    </row>
    <row r="160" spans="1:3" x14ac:dyDescent="0.25">
      <c r="A160" s="97" t="s">
        <v>414</v>
      </c>
      <c r="B160" s="97" t="s">
        <v>324</v>
      </c>
      <c r="C160" s="106">
        <f>VLOOKUP(GroupVertices[[#This Row],[Vertex]], Vertices[], MATCH("ID", Vertices[#Headers], 0), FALSE)</f>
        <v>160</v>
      </c>
    </row>
    <row r="161" spans="1:3" x14ac:dyDescent="0.25">
      <c r="A161" s="97" t="s">
        <v>414</v>
      </c>
      <c r="B161" s="97" t="s">
        <v>325</v>
      </c>
      <c r="C161" s="106">
        <f>VLOOKUP(GroupVertices[[#This Row],[Vertex]], Vertices[], MATCH("ID", Vertices[#Headers], 0), FALSE)</f>
        <v>161</v>
      </c>
    </row>
    <row r="162" spans="1:3" x14ac:dyDescent="0.25">
      <c r="A162" s="97" t="s">
        <v>415</v>
      </c>
      <c r="B162" s="97" t="s">
        <v>326</v>
      </c>
      <c r="C162" s="106">
        <f>VLOOKUP(GroupVertices[[#This Row],[Vertex]], Vertices[], MATCH("ID", Vertices[#Headers], 0), FALSE)</f>
        <v>162</v>
      </c>
    </row>
    <row r="163" spans="1:3" x14ac:dyDescent="0.25">
      <c r="A163" s="97" t="s">
        <v>414</v>
      </c>
      <c r="B163" s="97" t="s">
        <v>327</v>
      </c>
      <c r="C163" s="106">
        <f>VLOOKUP(GroupVertices[[#This Row],[Vertex]], Vertices[], MATCH("ID", Vertices[#Headers], 0), FALSE)</f>
        <v>163</v>
      </c>
    </row>
    <row r="164" spans="1:3" x14ac:dyDescent="0.25">
      <c r="A164" s="97" t="s">
        <v>415</v>
      </c>
      <c r="B164" s="97" t="s">
        <v>328</v>
      </c>
      <c r="C164" s="106">
        <f>VLOOKUP(GroupVertices[[#This Row],[Vertex]], Vertices[], MATCH("ID", Vertices[#Headers], 0), FALSE)</f>
        <v>164</v>
      </c>
    </row>
    <row r="165" spans="1:3" x14ac:dyDescent="0.25">
      <c r="A165" s="97" t="s">
        <v>413</v>
      </c>
      <c r="B165" s="97" t="s">
        <v>329</v>
      </c>
      <c r="C165" s="106">
        <f>VLOOKUP(GroupVertices[[#This Row],[Vertex]], Vertices[], MATCH("ID", Vertices[#Headers], 0), FALSE)</f>
        <v>165</v>
      </c>
    </row>
    <row r="166" spans="1:3" x14ac:dyDescent="0.25">
      <c r="A166" s="97" t="s">
        <v>415</v>
      </c>
      <c r="B166" s="97" t="s">
        <v>330</v>
      </c>
      <c r="C166" s="106">
        <f>VLOOKUP(GroupVertices[[#This Row],[Vertex]], Vertices[], MATCH("ID", Vertices[#Headers], 0), FALSE)</f>
        <v>166</v>
      </c>
    </row>
    <row r="167" spans="1:3" x14ac:dyDescent="0.25">
      <c r="A167" s="97" t="s">
        <v>413</v>
      </c>
      <c r="B167" s="97" t="s">
        <v>331</v>
      </c>
      <c r="C167" s="106">
        <f>VLOOKUP(GroupVertices[[#This Row],[Vertex]], Vertices[], MATCH("ID", Vertices[#Headers], 0), FALSE)</f>
        <v>167</v>
      </c>
    </row>
    <row r="168" spans="1:3" x14ac:dyDescent="0.25">
      <c r="A168" s="97" t="s">
        <v>415</v>
      </c>
      <c r="B168" s="97" t="s">
        <v>332</v>
      </c>
      <c r="C168" s="106">
        <f>VLOOKUP(GroupVertices[[#This Row],[Vertex]], Vertices[], MATCH("ID", Vertices[#Headers], 0), FALSE)</f>
        <v>168</v>
      </c>
    </row>
    <row r="169" spans="1:3" x14ac:dyDescent="0.25">
      <c r="A169" s="97" t="s">
        <v>414</v>
      </c>
      <c r="B169" s="97" t="s">
        <v>333</v>
      </c>
      <c r="C169" s="106">
        <f>VLOOKUP(GroupVertices[[#This Row],[Vertex]], Vertices[], MATCH("ID", Vertices[#Headers], 0), FALSE)</f>
        <v>169</v>
      </c>
    </row>
    <row r="170" spans="1:3" x14ac:dyDescent="0.25">
      <c r="A170" s="97" t="s">
        <v>415</v>
      </c>
      <c r="B170" s="97" t="s">
        <v>334</v>
      </c>
      <c r="C170" s="106">
        <f>VLOOKUP(GroupVertices[[#This Row],[Vertex]], Vertices[], MATCH("ID", Vertices[#Headers], 0), FALSE)</f>
        <v>170</v>
      </c>
    </row>
    <row r="171" spans="1:3" x14ac:dyDescent="0.25">
      <c r="A171" s="97" t="s">
        <v>414</v>
      </c>
      <c r="B171" s="97" t="s">
        <v>335</v>
      </c>
      <c r="C171" s="106">
        <f>VLOOKUP(GroupVertices[[#This Row],[Vertex]], Vertices[], MATCH("ID", Vertices[#Headers], 0), FALSE)</f>
        <v>171</v>
      </c>
    </row>
    <row r="172" spans="1:3" x14ac:dyDescent="0.25">
      <c r="A172" s="97" t="s">
        <v>415</v>
      </c>
      <c r="B172" s="97" t="s">
        <v>336</v>
      </c>
      <c r="C172" s="106">
        <f>VLOOKUP(GroupVertices[[#This Row],[Vertex]], Vertices[], MATCH("ID", Vertices[#Headers], 0), FALSE)</f>
        <v>172</v>
      </c>
    </row>
    <row r="173" spans="1:3" x14ac:dyDescent="0.25">
      <c r="A173" s="97" t="s">
        <v>413</v>
      </c>
      <c r="B173" s="97" t="s">
        <v>337</v>
      </c>
      <c r="C173" s="106">
        <f>VLOOKUP(GroupVertices[[#This Row],[Vertex]], Vertices[], MATCH("ID", Vertices[#Headers], 0), FALSE)</f>
        <v>173</v>
      </c>
    </row>
    <row r="174" spans="1:3" x14ac:dyDescent="0.25">
      <c r="A174" s="97" t="s">
        <v>415</v>
      </c>
      <c r="B174" s="97" t="s">
        <v>338</v>
      </c>
      <c r="C174" s="106">
        <f>VLOOKUP(GroupVertices[[#This Row],[Vertex]], Vertices[], MATCH("ID", Vertices[#Headers], 0), FALSE)</f>
        <v>174</v>
      </c>
    </row>
    <row r="175" spans="1:3" x14ac:dyDescent="0.25">
      <c r="A175" s="97" t="s">
        <v>413</v>
      </c>
      <c r="B175" s="97" t="s">
        <v>339</v>
      </c>
      <c r="C175" s="106">
        <f>VLOOKUP(GroupVertices[[#This Row],[Vertex]], Vertices[], MATCH("ID", Vertices[#Headers], 0), FALSE)</f>
        <v>175</v>
      </c>
    </row>
    <row r="176" spans="1:3" x14ac:dyDescent="0.25">
      <c r="A176" s="97" t="s">
        <v>413</v>
      </c>
      <c r="B176" s="97" t="s">
        <v>340</v>
      </c>
      <c r="C176" s="106">
        <f>VLOOKUP(GroupVertices[[#This Row],[Vertex]], Vertices[], MATCH("ID", Vertices[#Headers], 0), FALSE)</f>
        <v>176</v>
      </c>
    </row>
    <row r="177" spans="1:3" x14ac:dyDescent="0.25">
      <c r="A177" s="97" t="s">
        <v>415</v>
      </c>
      <c r="B177" s="97" t="s">
        <v>341</v>
      </c>
      <c r="C177" s="106">
        <f>VLOOKUP(GroupVertices[[#This Row],[Vertex]], Vertices[], MATCH("ID", Vertices[#Headers], 0), FALSE)</f>
        <v>177</v>
      </c>
    </row>
    <row r="178" spans="1:3" x14ac:dyDescent="0.25">
      <c r="A178" s="97" t="s">
        <v>414</v>
      </c>
      <c r="B178" s="97" t="s">
        <v>342</v>
      </c>
      <c r="C178" s="106">
        <f>VLOOKUP(GroupVertices[[#This Row],[Vertex]], Vertices[], MATCH("ID", Vertices[#Headers], 0), FALSE)</f>
        <v>178</v>
      </c>
    </row>
    <row r="179" spans="1:3" x14ac:dyDescent="0.25">
      <c r="A179" s="97" t="s">
        <v>415</v>
      </c>
      <c r="B179" s="97" t="s">
        <v>343</v>
      </c>
      <c r="C179" s="106">
        <f>VLOOKUP(GroupVertices[[#This Row],[Vertex]], Vertices[], MATCH("ID", Vertices[#Headers], 0), FALSE)</f>
        <v>179</v>
      </c>
    </row>
    <row r="180" spans="1:3" x14ac:dyDescent="0.25">
      <c r="A180" s="97" t="s">
        <v>413</v>
      </c>
      <c r="B180" s="97" t="s">
        <v>344</v>
      </c>
      <c r="C180" s="106">
        <f>VLOOKUP(GroupVertices[[#This Row],[Vertex]], Vertices[], MATCH("ID", Vertices[#Headers], 0), FALSE)</f>
        <v>180</v>
      </c>
    </row>
    <row r="181" spans="1:3" x14ac:dyDescent="0.25">
      <c r="A181" s="97" t="s">
        <v>415</v>
      </c>
      <c r="B181" s="97" t="s">
        <v>345</v>
      </c>
      <c r="C181" s="106">
        <f>VLOOKUP(GroupVertices[[#This Row],[Vertex]], Vertices[], MATCH("ID", Vertices[#Headers], 0), FALSE)</f>
        <v>181</v>
      </c>
    </row>
    <row r="182" spans="1:3" x14ac:dyDescent="0.25">
      <c r="A182" s="97" t="s">
        <v>414</v>
      </c>
      <c r="B182" s="97" t="s">
        <v>346</v>
      </c>
      <c r="C182" s="106">
        <f>VLOOKUP(GroupVertices[[#This Row],[Vertex]], Vertices[], MATCH("ID", Vertices[#Headers], 0), FALSE)</f>
        <v>182</v>
      </c>
    </row>
    <row r="183" spans="1:3" x14ac:dyDescent="0.25">
      <c r="A183" s="97" t="s">
        <v>415</v>
      </c>
      <c r="B183" s="97" t="s">
        <v>347</v>
      </c>
      <c r="C183" s="106">
        <f>VLOOKUP(GroupVertices[[#This Row],[Vertex]], Vertices[], MATCH("ID", Vertices[#Headers], 0), FALSE)</f>
        <v>183</v>
      </c>
    </row>
    <row r="184" spans="1:3" x14ac:dyDescent="0.25">
      <c r="A184" s="97" t="s">
        <v>413</v>
      </c>
      <c r="B184" s="97" t="s">
        <v>348</v>
      </c>
      <c r="C184" s="106">
        <f>VLOOKUP(GroupVertices[[#This Row],[Vertex]], Vertices[], MATCH("ID", Vertices[#Headers], 0), FALSE)</f>
        <v>184</v>
      </c>
    </row>
    <row r="185" spans="1:3" x14ac:dyDescent="0.25">
      <c r="A185" s="97" t="s">
        <v>415</v>
      </c>
      <c r="B185" s="97" t="s">
        <v>349</v>
      </c>
      <c r="C185" s="106">
        <f>VLOOKUP(GroupVertices[[#This Row],[Vertex]], Vertices[], MATCH("ID", Vertices[#Headers], 0), FALSE)</f>
        <v>185</v>
      </c>
    </row>
    <row r="186" spans="1:3" x14ac:dyDescent="0.25">
      <c r="A186" s="97" t="s">
        <v>413</v>
      </c>
      <c r="B186" s="97" t="s">
        <v>350</v>
      </c>
      <c r="C186" s="106">
        <f>VLOOKUP(GroupVertices[[#This Row],[Vertex]], Vertices[], MATCH("ID", Vertices[#Headers], 0), FALSE)</f>
        <v>186</v>
      </c>
    </row>
    <row r="187" spans="1:3" x14ac:dyDescent="0.25">
      <c r="A187" s="97" t="s">
        <v>415</v>
      </c>
      <c r="B187" s="97" t="s">
        <v>351</v>
      </c>
      <c r="C187" s="106">
        <f>VLOOKUP(GroupVertices[[#This Row],[Vertex]], Vertices[], MATCH("ID", Vertices[#Headers], 0), FALSE)</f>
        <v>187</v>
      </c>
    </row>
    <row r="188" spans="1:3" x14ac:dyDescent="0.25">
      <c r="A188" s="97" t="s">
        <v>413</v>
      </c>
      <c r="B188" s="97" t="s">
        <v>352</v>
      </c>
      <c r="C188" s="106">
        <f>VLOOKUP(GroupVertices[[#This Row],[Vertex]], Vertices[], MATCH("ID", Vertices[#Headers], 0), FALSE)</f>
        <v>188</v>
      </c>
    </row>
    <row r="189" spans="1:3" x14ac:dyDescent="0.25">
      <c r="A189" s="97" t="s">
        <v>413</v>
      </c>
      <c r="B189" s="97" t="s">
        <v>353</v>
      </c>
      <c r="C189" s="106">
        <f>VLOOKUP(GroupVertices[[#This Row],[Vertex]], Vertices[], MATCH("ID", Vertices[#Headers], 0), FALSE)</f>
        <v>189</v>
      </c>
    </row>
    <row r="190" spans="1:3" x14ac:dyDescent="0.25">
      <c r="A190" s="97" t="s">
        <v>415</v>
      </c>
      <c r="B190" s="97" t="s">
        <v>354</v>
      </c>
      <c r="C190" s="106">
        <f>VLOOKUP(GroupVertices[[#This Row],[Vertex]], Vertices[], MATCH("ID", Vertices[#Headers], 0), FALSE)</f>
        <v>190</v>
      </c>
    </row>
    <row r="191" spans="1:3" x14ac:dyDescent="0.25">
      <c r="A191" s="97" t="s">
        <v>413</v>
      </c>
      <c r="B191" s="97" t="s">
        <v>355</v>
      </c>
      <c r="C191" s="106">
        <f>VLOOKUP(GroupVertices[[#This Row],[Vertex]], Vertices[], MATCH("ID", Vertices[#Headers], 0), FALSE)</f>
        <v>191</v>
      </c>
    </row>
    <row r="192" spans="1:3" x14ac:dyDescent="0.25">
      <c r="A192" s="97" t="s">
        <v>415</v>
      </c>
      <c r="B192" s="97" t="s">
        <v>356</v>
      </c>
      <c r="C192" s="106">
        <f>VLOOKUP(GroupVertices[[#This Row],[Vertex]], Vertices[], MATCH("ID", Vertices[#Headers], 0), FALSE)</f>
        <v>192</v>
      </c>
    </row>
    <row r="193" spans="1:3" x14ac:dyDescent="0.25">
      <c r="A193" s="97" t="s">
        <v>415</v>
      </c>
      <c r="B193" s="97" t="s">
        <v>357</v>
      </c>
      <c r="C193" s="106">
        <f>VLOOKUP(GroupVertices[[#This Row],[Vertex]], Vertices[], MATCH("ID", Vertices[#Headers], 0), FALSE)</f>
        <v>193</v>
      </c>
    </row>
    <row r="194" spans="1:3" x14ac:dyDescent="0.25">
      <c r="A194" s="97" t="s">
        <v>413</v>
      </c>
      <c r="B194" s="97" t="s">
        <v>358</v>
      </c>
      <c r="C194" s="106">
        <f>VLOOKUP(GroupVertices[[#This Row],[Vertex]], Vertices[], MATCH("ID", Vertices[#Headers], 0), FALSE)</f>
        <v>194</v>
      </c>
    </row>
    <row r="195" spans="1:3" x14ac:dyDescent="0.25">
      <c r="A195" s="97" t="s">
        <v>415</v>
      </c>
      <c r="B195" s="97" t="s">
        <v>359</v>
      </c>
      <c r="C195" s="106">
        <f>VLOOKUP(GroupVertices[[#This Row],[Vertex]], Vertices[], MATCH("ID", Vertices[#Headers], 0), FALSE)</f>
        <v>195</v>
      </c>
    </row>
    <row r="196" spans="1:3" x14ac:dyDescent="0.25">
      <c r="A196" s="97" t="s">
        <v>413</v>
      </c>
      <c r="B196" s="97" t="s">
        <v>360</v>
      </c>
      <c r="C196" s="106">
        <f>VLOOKUP(GroupVertices[[#This Row],[Vertex]], Vertices[], MATCH("ID", Vertices[#Headers], 0), FALSE)</f>
        <v>196</v>
      </c>
    </row>
    <row r="197" spans="1:3" x14ac:dyDescent="0.25">
      <c r="A197" s="97" t="s">
        <v>415</v>
      </c>
      <c r="B197" s="97" t="s">
        <v>361</v>
      </c>
      <c r="C197" s="106">
        <f>VLOOKUP(GroupVertices[[#This Row],[Vertex]], Vertices[], MATCH("ID", Vertices[#Headers], 0), FALSE)</f>
        <v>197</v>
      </c>
    </row>
    <row r="198" spans="1:3" x14ac:dyDescent="0.25">
      <c r="A198" s="97" t="s">
        <v>413</v>
      </c>
      <c r="B198" s="97" t="s">
        <v>362</v>
      </c>
      <c r="C198" s="106">
        <f>VLOOKUP(GroupVertices[[#This Row],[Vertex]], Vertices[], MATCH("ID", Vertices[#Headers], 0), FALSE)</f>
        <v>198</v>
      </c>
    </row>
    <row r="199" spans="1:3" x14ac:dyDescent="0.25">
      <c r="A199" s="97" t="s">
        <v>415</v>
      </c>
      <c r="B199" s="97" t="s">
        <v>363</v>
      </c>
      <c r="C199" s="106">
        <f>VLOOKUP(GroupVertices[[#This Row],[Vertex]], Vertices[], MATCH("ID", Vertices[#Headers], 0), FALSE)</f>
        <v>199</v>
      </c>
    </row>
    <row r="200" spans="1:3" x14ac:dyDescent="0.25">
      <c r="A200" s="97" t="s">
        <v>413</v>
      </c>
      <c r="B200" s="97" t="s">
        <v>364</v>
      </c>
      <c r="C200" s="106">
        <f>VLOOKUP(GroupVertices[[#This Row],[Vertex]], Vertices[], MATCH("ID", Vertices[#Headers], 0), FALSE)</f>
        <v>200</v>
      </c>
    </row>
    <row r="201" spans="1:3" x14ac:dyDescent="0.25">
      <c r="A201" s="97" t="s">
        <v>415</v>
      </c>
      <c r="B201" s="97" t="s">
        <v>365</v>
      </c>
      <c r="C201" s="106">
        <f>VLOOKUP(GroupVertices[[#This Row],[Vertex]], Vertices[], MATCH("ID", Vertices[#Headers], 0), FALSE)</f>
        <v>201</v>
      </c>
    </row>
    <row r="202" spans="1:3" x14ac:dyDescent="0.25">
      <c r="A202" s="97" t="s">
        <v>413</v>
      </c>
      <c r="B202" s="97" t="s">
        <v>366</v>
      </c>
      <c r="C202" s="106">
        <f>VLOOKUP(GroupVertices[[#This Row],[Vertex]], Vertices[], MATCH("ID", Vertices[#Headers], 0), FALSE)</f>
        <v>202</v>
      </c>
    </row>
    <row r="203" spans="1:3" x14ac:dyDescent="0.25">
      <c r="A203" s="97" t="s">
        <v>413</v>
      </c>
      <c r="B203" s="97" t="s">
        <v>367</v>
      </c>
      <c r="C203" s="106">
        <f>VLOOKUP(GroupVertices[[#This Row],[Vertex]], Vertices[], MATCH("ID", Vertices[#Headers], 0), FALSE)</f>
        <v>203</v>
      </c>
    </row>
    <row r="204" spans="1:3" x14ac:dyDescent="0.25">
      <c r="A204" s="97" t="s">
        <v>414</v>
      </c>
      <c r="B204" s="97" t="s">
        <v>368</v>
      </c>
      <c r="C204" s="106">
        <f>VLOOKUP(GroupVertices[[#This Row],[Vertex]], Vertices[], MATCH("ID", Vertices[#Headers], 0), FALSE)</f>
        <v>204</v>
      </c>
    </row>
    <row r="205" spans="1:3" x14ac:dyDescent="0.25">
      <c r="A205" s="97" t="s">
        <v>414</v>
      </c>
      <c r="B205" s="97" t="s">
        <v>369</v>
      </c>
      <c r="C205" s="106">
        <f>VLOOKUP(GroupVertices[[#This Row],[Vertex]], Vertices[], MATCH("ID", Vertices[#Headers], 0), FALSE)</f>
        <v>205</v>
      </c>
    </row>
    <row r="206" spans="1:3" x14ac:dyDescent="0.25">
      <c r="A206" s="97" t="s">
        <v>413</v>
      </c>
      <c r="B206" s="97" t="s">
        <v>370</v>
      </c>
      <c r="C206" s="106">
        <f>VLOOKUP(GroupVertices[[#This Row],[Vertex]], Vertices[], MATCH("ID", Vertices[#Headers], 0), FALSE)</f>
        <v>206</v>
      </c>
    </row>
    <row r="207" spans="1:3" x14ac:dyDescent="0.25">
      <c r="A207" s="97" t="s">
        <v>414</v>
      </c>
      <c r="B207" s="97" t="s">
        <v>371</v>
      </c>
      <c r="C207" s="106">
        <f>VLOOKUP(GroupVertices[[#This Row],[Vertex]], Vertices[], MATCH("ID", Vertices[#Headers], 0), FALSE)</f>
        <v>207</v>
      </c>
    </row>
    <row r="208" spans="1:3" x14ac:dyDescent="0.25">
      <c r="A208" s="97" t="s">
        <v>413</v>
      </c>
      <c r="B208" s="97" t="s">
        <v>372</v>
      </c>
      <c r="C208" s="106">
        <f>VLOOKUP(GroupVertices[[#This Row],[Vertex]], Vertices[], MATCH("ID", Vertices[#Headers], 0), FALSE)</f>
        <v>208</v>
      </c>
    </row>
    <row r="209" spans="1:3" x14ac:dyDescent="0.25">
      <c r="A209" s="97" t="s">
        <v>414</v>
      </c>
      <c r="B209" s="97" t="s">
        <v>373</v>
      </c>
      <c r="C209" s="106">
        <f>VLOOKUP(GroupVertices[[#This Row],[Vertex]], Vertices[], MATCH("ID", Vertices[#Headers], 0), FALSE)</f>
        <v>209</v>
      </c>
    </row>
    <row r="210" spans="1:3" x14ac:dyDescent="0.25">
      <c r="A210" s="97" t="s">
        <v>413</v>
      </c>
      <c r="B210" s="97" t="s">
        <v>374</v>
      </c>
      <c r="C210" s="106">
        <f>VLOOKUP(GroupVertices[[#This Row],[Vertex]], Vertices[], MATCH("ID", Vertices[#Headers], 0), FALSE)</f>
        <v>210</v>
      </c>
    </row>
    <row r="211" spans="1:3" x14ac:dyDescent="0.25">
      <c r="A211" s="97" t="s">
        <v>414</v>
      </c>
      <c r="B211" s="97" t="s">
        <v>375</v>
      </c>
      <c r="C211" s="106">
        <f>VLOOKUP(GroupVertices[[#This Row],[Vertex]], Vertices[], MATCH("ID", Vertices[#Headers], 0), FALSE)</f>
        <v>211</v>
      </c>
    </row>
    <row r="212" spans="1:3" x14ac:dyDescent="0.25">
      <c r="A212" s="97" t="s">
        <v>413</v>
      </c>
      <c r="B212" s="97" t="s">
        <v>376</v>
      </c>
      <c r="C212" s="106">
        <f>VLOOKUP(GroupVertices[[#This Row],[Vertex]], Vertices[], MATCH("ID", Vertices[#Headers], 0), FALSE)</f>
        <v>212</v>
      </c>
    </row>
    <row r="213" spans="1:3" x14ac:dyDescent="0.25">
      <c r="A213" s="97" t="s">
        <v>413</v>
      </c>
      <c r="B213" s="97" t="s">
        <v>377</v>
      </c>
      <c r="C213" s="106">
        <f>VLOOKUP(GroupVertices[[#This Row],[Vertex]], Vertices[], MATCH("ID", Vertices[#Headers], 0), FALSE)</f>
        <v>213</v>
      </c>
    </row>
    <row r="214" spans="1:3" x14ac:dyDescent="0.25">
      <c r="A214" s="97" t="s">
        <v>413</v>
      </c>
      <c r="B214" s="97" t="s">
        <v>378</v>
      </c>
      <c r="C214" s="106">
        <f>VLOOKUP(GroupVertices[[#This Row],[Vertex]], Vertices[], MATCH("ID", Vertices[#Headers], 0), FALSE)</f>
        <v>214</v>
      </c>
    </row>
    <row r="215" spans="1:3" x14ac:dyDescent="0.25">
      <c r="A215" s="97" t="s">
        <v>413</v>
      </c>
      <c r="B215" s="97" t="s">
        <v>379</v>
      </c>
      <c r="C215" s="106">
        <f>VLOOKUP(GroupVertices[[#This Row],[Vertex]], Vertices[], MATCH("ID", Vertices[#Headers], 0), FALSE)</f>
        <v>215</v>
      </c>
    </row>
    <row r="216" spans="1:3" x14ac:dyDescent="0.25">
      <c r="A216" s="97" t="s">
        <v>413</v>
      </c>
      <c r="B216" s="97" t="s">
        <v>380</v>
      </c>
      <c r="C216" s="106">
        <f>VLOOKUP(GroupVertices[[#This Row],[Vertex]], Vertices[], MATCH("ID", Vertices[#Headers], 0), FALSE)</f>
        <v>216</v>
      </c>
    </row>
    <row r="217" spans="1:3" x14ac:dyDescent="0.25">
      <c r="A217" s="97" t="s">
        <v>415</v>
      </c>
      <c r="B217" s="97" t="s">
        <v>381</v>
      </c>
      <c r="C217" s="106">
        <f>VLOOKUP(GroupVertices[[#This Row],[Vertex]], Vertices[], MATCH("ID", Vertices[#Headers], 0), FALSE)</f>
        <v>217</v>
      </c>
    </row>
    <row r="218" spans="1:3" x14ac:dyDescent="0.25">
      <c r="A218" s="97" t="s">
        <v>414</v>
      </c>
      <c r="B218" s="97" t="s">
        <v>382</v>
      </c>
      <c r="C218" s="106">
        <f>VLOOKUP(GroupVertices[[#This Row],[Vertex]], Vertices[], MATCH("ID", Vertices[#Headers], 0), FALSE)</f>
        <v>218</v>
      </c>
    </row>
    <row r="219" spans="1:3" x14ac:dyDescent="0.25">
      <c r="A219" s="97" t="s">
        <v>413</v>
      </c>
      <c r="B219" s="97" t="s">
        <v>383</v>
      </c>
      <c r="C219" s="106">
        <f>VLOOKUP(GroupVertices[[#This Row],[Vertex]], Vertices[], MATCH("ID", Vertices[#Headers], 0), FALSE)</f>
        <v>219</v>
      </c>
    </row>
    <row r="220" spans="1:3" x14ac:dyDescent="0.25">
      <c r="A220" s="97" t="s">
        <v>415</v>
      </c>
      <c r="B220" s="97" t="s">
        <v>384</v>
      </c>
      <c r="C220" s="106">
        <f>VLOOKUP(GroupVertices[[#This Row],[Vertex]], Vertices[], MATCH("ID", Vertices[#Headers], 0), FALSE)</f>
        <v>220</v>
      </c>
    </row>
    <row r="221" spans="1:3" x14ac:dyDescent="0.25">
      <c r="A221" s="97" t="s">
        <v>413</v>
      </c>
      <c r="B221" s="97" t="s">
        <v>385</v>
      </c>
      <c r="C221" s="106">
        <f>VLOOKUP(GroupVertices[[#This Row],[Vertex]], Vertices[], MATCH("ID", Vertices[#Headers], 0), FALSE)</f>
        <v>221</v>
      </c>
    </row>
    <row r="222" spans="1:3" x14ac:dyDescent="0.25">
      <c r="A222" s="97" t="s">
        <v>413</v>
      </c>
      <c r="B222" s="97" t="s">
        <v>386</v>
      </c>
      <c r="C222" s="106">
        <f>VLOOKUP(GroupVertices[[#This Row],[Vertex]], Vertices[], MATCH("ID", Vertices[#Headers], 0), FALSE)</f>
        <v>222</v>
      </c>
    </row>
    <row r="223" spans="1:3" x14ac:dyDescent="0.25">
      <c r="A223" s="97" t="s">
        <v>413</v>
      </c>
      <c r="B223" s="97" t="s">
        <v>387</v>
      </c>
      <c r="C223" s="106">
        <f>VLOOKUP(GroupVertices[[#This Row],[Vertex]], Vertices[], MATCH("ID", Vertices[#Headers], 0), FALSE)</f>
        <v>223</v>
      </c>
    </row>
    <row r="224" spans="1:3" x14ac:dyDescent="0.25">
      <c r="A224" s="97" t="s">
        <v>413</v>
      </c>
      <c r="B224" s="97" t="s">
        <v>388</v>
      </c>
      <c r="C224" s="106">
        <f>VLOOKUP(GroupVertices[[#This Row],[Vertex]], Vertices[], MATCH("ID", Vertices[#Headers], 0), FALSE)</f>
        <v>224</v>
      </c>
    </row>
    <row r="225" spans="1:3" x14ac:dyDescent="0.25">
      <c r="A225" s="97" t="s">
        <v>413</v>
      </c>
      <c r="B225" s="97" t="s">
        <v>389</v>
      </c>
      <c r="C225" s="106">
        <f>VLOOKUP(GroupVertices[[#This Row],[Vertex]], Vertices[], MATCH("ID", Vertices[#Headers], 0), FALSE)</f>
        <v>225</v>
      </c>
    </row>
    <row r="226" spans="1:3" x14ac:dyDescent="0.25">
      <c r="A226" s="97" t="s">
        <v>413</v>
      </c>
      <c r="B226" s="97" t="s">
        <v>390</v>
      </c>
      <c r="C226" s="106">
        <f>VLOOKUP(GroupVertices[[#This Row],[Vertex]], Vertices[], MATCH("ID", Vertices[#Headers], 0), FALSE)</f>
        <v>226</v>
      </c>
    </row>
    <row r="227" spans="1:3" x14ac:dyDescent="0.25">
      <c r="A227" s="97" t="s">
        <v>414</v>
      </c>
      <c r="B227" s="97" t="s">
        <v>391</v>
      </c>
      <c r="C227" s="106">
        <f>VLOOKUP(GroupVertices[[#This Row],[Vertex]], Vertices[], MATCH("ID", Vertices[#Headers], 0), FALSE)</f>
        <v>227</v>
      </c>
    </row>
    <row r="228" spans="1:3" x14ac:dyDescent="0.25">
      <c r="A228" s="97" t="s">
        <v>413</v>
      </c>
      <c r="B228" s="97" t="s">
        <v>392</v>
      </c>
      <c r="C228" s="106">
        <f>VLOOKUP(GroupVertices[[#This Row],[Vertex]], Vertices[], MATCH("ID", Vertices[#Headers], 0), FALSE)</f>
        <v>228</v>
      </c>
    </row>
    <row r="229" spans="1:3" x14ac:dyDescent="0.25">
      <c r="A229" s="97" t="s">
        <v>413</v>
      </c>
      <c r="B229" s="97" t="s">
        <v>393</v>
      </c>
      <c r="C229" s="106">
        <f>VLOOKUP(GroupVertices[[#This Row],[Vertex]], Vertices[], MATCH("ID", Vertices[#Headers], 0), FALSE)</f>
        <v>229</v>
      </c>
    </row>
    <row r="230" spans="1:3" x14ac:dyDescent="0.25">
      <c r="A230" s="97" t="s">
        <v>414</v>
      </c>
      <c r="B230" s="97" t="s">
        <v>394</v>
      </c>
      <c r="C230" s="106">
        <f>VLOOKUP(GroupVertices[[#This Row],[Vertex]], Vertices[], MATCH("ID", Vertices[#Headers], 0), FALSE)</f>
        <v>230</v>
      </c>
    </row>
    <row r="231" spans="1:3" x14ac:dyDescent="0.25">
      <c r="A231" s="97" t="s">
        <v>413</v>
      </c>
      <c r="B231" s="97" t="s">
        <v>395</v>
      </c>
      <c r="C231" s="106">
        <f>VLOOKUP(GroupVertices[[#This Row],[Vertex]], Vertices[], MATCH("ID", Vertices[#Headers], 0), FALSE)</f>
        <v>231</v>
      </c>
    </row>
    <row r="232" spans="1:3" x14ac:dyDescent="0.25">
      <c r="A232" s="97" t="s">
        <v>414</v>
      </c>
      <c r="B232" s="97" t="s">
        <v>396</v>
      </c>
      <c r="C232" s="106">
        <f>VLOOKUP(GroupVertices[[#This Row],[Vertex]], Vertices[], MATCH("ID", Vertices[#Headers], 0), FALSE)</f>
        <v>232</v>
      </c>
    </row>
    <row r="233" spans="1:3" x14ac:dyDescent="0.25">
      <c r="A233" s="97" t="s">
        <v>415</v>
      </c>
      <c r="B233" s="97" t="s">
        <v>397</v>
      </c>
      <c r="C233" s="106">
        <f>VLOOKUP(GroupVertices[[#This Row],[Vertex]], Vertices[], MATCH("ID", Vertices[#Headers], 0), FALSE)</f>
        <v>233</v>
      </c>
    </row>
    <row r="234" spans="1:3" x14ac:dyDescent="0.25">
      <c r="A234" s="97" t="s">
        <v>413</v>
      </c>
      <c r="B234" s="97" t="s">
        <v>398</v>
      </c>
      <c r="C234" s="106">
        <f>VLOOKUP(GroupVertices[[#This Row],[Vertex]], Vertices[], MATCH("ID", Vertices[#Headers], 0), FALSE)</f>
        <v>234</v>
      </c>
    </row>
    <row r="235" spans="1:3" x14ac:dyDescent="0.25">
      <c r="A235" s="97" t="s">
        <v>413</v>
      </c>
      <c r="B235" s="97" t="s">
        <v>399</v>
      </c>
      <c r="C235" s="106">
        <f>VLOOKUP(GroupVertices[[#This Row],[Vertex]], Vertices[], MATCH("ID", Vertices[#Headers], 0), FALSE)</f>
        <v>235</v>
      </c>
    </row>
    <row r="236" spans="1:3" x14ac:dyDescent="0.25">
      <c r="A236" s="97" t="s">
        <v>414</v>
      </c>
      <c r="B236" s="97" t="s">
        <v>400</v>
      </c>
      <c r="C236" s="106">
        <f>VLOOKUP(GroupVertices[[#This Row],[Vertex]], Vertices[], MATCH("ID", Vertices[#Headers], 0), FALSE)</f>
        <v>236</v>
      </c>
    </row>
    <row r="237" spans="1:3" x14ac:dyDescent="0.25">
      <c r="A237" s="97" t="s">
        <v>413</v>
      </c>
      <c r="B237" s="97" t="s">
        <v>401</v>
      </c>
      <c r="C237" s="106">
        <f>VLOOKUP(GroupVertices[[#This Row],[Vertex]], Vertices[], MATCH("ID", Vertices[#Headers], 0), FALSE)</f>
        <v>237</v>
      </c>
    </row>
    <row r="238" spans="1:3" x14ac:dyDescent="0.25">
      <c r="A238" s="97" t="s">
        <v>414</v>
      </c>
      <c r="B238" s="97" t="s">
        <v>402</v>
      </c>
      <c r="C238" s="106">
        <f>VLOOKUP(GroupVertices[[#This Row],[Vertex]], Vertices[], MATCH("ID", Vertices[#Headers], 0), FALSE)</f>
        <v>238</v>
      </c>
    </row>
    <row r="239" spans="1:3" x14ac:dyDescent="0.25">
      <c r="A239" s="97" t="s">
        <v>413</v>
      </c>
      <c r="B239" s="97" t="s">
        <v>403</v>
      </c>
      <c r="C239" s="106">
        <f>VLOOKUP(GroupVertices[[#This Row],[Vertex]], Vertices[], MATCH("ID", Vertices[#Headers], 0), FALSE)</f>
        <v>239</v>
      </c>
    </row>
    <row r="240" spans="1:3" x14ac:dyDescent="0.25">
      <c r="A240" s="97" t="s">
        <v>413</v>
      </c>
      <c r="B240" s="97" t="s">
        <v>404</v>
      </c>
      <c r="C240" s="106">
        <f>VLOOKUP(GroupVertices[[#This Row],[Vertex]], Vertices[], MATCH("ID", Vertices[#Headers], 0), FALSE)</f>
        <v>240</v>
      </c>
    </row>
    <row r="241" spans="1:3" x14ac:dyDescent="0.25">
      <c r="A241" s="97" t="s">
        <v>414</v>
      </c>
      <c r="B241" s="97" t="s">
        <v>405</v>
      </c>
      <c r="C241" s="106">
        <f>VLOOKUP(GroupVertices[[#This Row],[Vertex]], Vertices[], MATCH("ID", Vertices[#Headers], 0), FALSE)</f>
        <v>241</v>
      </c>
    </row>
    <row r="242" spans="1:3" x14ac:dyDescent="0.25">
      <c r="A242" s="97" t="s">
        <v>413</v>
      </c>
      <c r="B242" s="97" t="s">
        <v>406</v>
      </c>
      <c r="C242" s="106">
        <f>VLOOKUP(GroupVertices[[#This Row],[Vertex]], Vertices[], MATCH("ID", Vertices[#Headers], 0), FALSE)</f>
        <v>242</v>
      </c>
    </row>
    <row r="243" spans="1:3" x14ac:dyDescent="0.25">
      <c r="A243" s="97" t="s">
        <v>413</v>
      </c>
      <c r="B243" s="97" t="s">
        <v>407</v>
      </c>
      <c r="C243" s="106">
        <f>VLOOKUP(GroupVertices[[#This Row],[Vertex]], Vertices[], MATCH("ID", Vertices[#Headers], 0), FALSE)</f>
        <v>243</v>
      </c>
    </row>
  </sheetData>
  <dataConsolidate/>
  <dataValidations xWindow="58" yWindow="226" count="3">
    <dataValidation allowBlank="1" showInputMessage="1" showErrorMessage="1" promptTitle="Group Name" prompt="Enter the name of the group.  The group name must also be entered on the Groups worksheet." sqref="A2 A4 A7 A10 A12 A14 A16 A18 A20 A23 A26 A29 A32 A34:A35 A37 A39 A41 A44 A47 A49 A53 A56 A58 A60 A62:A63 A66:A67 A69 A71 A73 A75 A77:A78 A80 A82 A84 A86 A89:A90 A92 A94:A95 A99 A101 A103 A105 A109 A113 A121 A128:A129 A134:A135 A138 A143 A146 A150 A152 A154:A155 A160:A161 A163 A169 A171 A178 A182 A204:A205 A207 A209 A211 A218 A227 A230 A232 A236 A238 A241"/>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9"/>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162</v>
      </c>
      <c r="B1" s="13" t="s">
        <v>17</v>
      </c>
      <c r="D1" t="s">
        <v>80</v>
      </c>
      <c r="E1" t="s">
        <v>81</v>
      </c>
      <c r="F1" s="37" t="s">
        <v>87</v>
      </c>
      <c r="G1" s="38" t="s">
        <v>88</v>
      </c>
      <c r="H1" s="37" t="s">
        <v>93</v>
      </c>
      <c r="I1" s="38" t="s">
        <v>94</v>
      </c>
      <c r="J1" s="37" t="s">
        <v>99</v>
      </c>
      <c r="K1" s="38" t="s">
        <v>100</v>
      </c>
      <c r="L1" s="37" t="s">
        <v>105</v>
      </c>
      <c r="M1" s="38" t="s">
        <v>106</v>
      </c>
      <c r="N1" s="37" t="s">
        <v>111</v>
      </c>
      <c r="O1" s="38" t="s">
        <v>112</v>
      </c>
      <c r="P1" s="38" t="s">
        <v>138</v>
      </c>
      <c r="Q1" s="38" t="s">
        <v>139</v>
      </c>
      <c r="R1" s="37" t="s">
        <v>117</v>
      </c>
      <c r="S1" s="37" t="s">
        <v>118</v>
      </c>
      <c r="T1" s="37" t="s">
        <v>123</v>
      </c>
      <c r="U1" s="38" t="s">
        <v>124</v>
      </c>
      <c r="W1" t="s">
        <v>128</v>
      </c>
      <c r="X1" t="s">
        <v>17</v>
      </c>
    </row>
    <row r="2" spans="1:24" ht="15.75" thickTop="1" x14ac:dyDescent="0.25">
      <c r="A2" s="36" t="s">
        <v>410</v>
      </c>
      <c r="B2" s="36" t="s">
        <v>31</v>
      </c>
      <c r="D2" s="33">
        <f>MIN(Vertices[Degree])</f>
        <v>1</v>
      </c>
      <c r="E2" s="3">
        <f>COUNTIF(Vertices[Degree], "&gt;= " &amp; D2) - COUNTIF(Vertices[Degree], "&gt;=" &amp; D3)</f>
        <v>167</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215</v>
      </c>
      <c r="L2" s="39">
        <f>MIN(Vertices[Closeness Centrality])</f>
        <v>2.0660000000000001E-3</v>
      </c>
      <c r="M2" s="40">
        <f>COUNTIF(Vertices[Closeness Centrality], "&gt;= " &amp; L2) - COUNTIF(Vertices[Closeness Centrality], "&gt;=" &amp; L3)</f>
        <v>54</v>
      </c>
      <c r="N2" s="39">
        <f>MIN(Vertices[Eigenvector Centrality])</f>
        <v>0</v>
      </c>
      <c r="O2" s="40">
        <f>COUNTIF(Vertices[Eigenvector Centrality], "&gt;= " &amp; N2) - COUNTIF(Vertices[Eigenvector Centrality], "&gt;=" &amp; N3)</f>
        <v>214</v>
      </c>
      <c r="P2" s="39">
        <f>MIN(Vertices[PageRank])</f>
        <v>0.486014</v>
      </c>
      <c r="Q2" s="40">
        <f>COUNTIF(Vertices[PageRank], "&gt;= " &amp; P2) - COUNTIF(Vertices[PageRank], "&gt;=" &amp; P3)</f>
        <v>15</v>
      </c>
      <c r="R2" s="39">
        <f>MIN(Vertices[Clustering Coefficient])</f>
        <v>0</v>
      </c>
      <c r="S2" s="45">
        <f>COUNTIF(Vertices[Clustering Coefficient], "&gt;= " &amp; R2) - COUNTIF(Vertices[Clustering Coefficient], "&gt;=" &amp; R3)</f>
        <v>240</v>
      </c>
      <c r="T2" s="39">
        <f ca="1">MIN(INDIRECT(DynamicFilterSourceColumnRange))</f>
        <v>244.42955017089801</v>
      </c>
      <c r="U2" s="40">
        <f t="shared" ref="U2:U45" ca="1" si="0">COUNTIF(INDIRECT(DynamicFilterSourceColumnRange), "&gt;= " &amp; T2) - COUNTIF(INDIRECT(DynamicFilterSourceColumnRange), "&gt;=" &amp; T3)</f>
        <v>33</v>
      </c>
      <c r="W2" t="s">
        <v>125</v>
      </c>
      <c r="X2">
        <f>ROWS(HistogramBins[Degree Bin]) - 1</f>
        <v>43</v>
      </c>
    </row>
    <row r="3" spans="1:24" x14ac:dyDescent="0.25">
      <c r="A3" s="91"/>
      <c r="B3" s="91"/>
      <c r="D3" s="34">
        <f t="shared" ref="D3:D44" si="1">D2+($D$45-$D$2)/BinDivisor</f>
        <v>1.2093023255813953</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22.922480627906975</v>
      </c>
      <c r="K3" s="42">
        <f>COUNTIF(Vertices[Betweenness Centrality], "&gt;= " &amp; J3) - COUNTIF(Vertices[Betweenness Centrality], "&gt;=" &amp; J4)</f>
        <v>2</v>
      </c>
      <c r="L3" s="41">
        <f t="shared" ref="L3:L44" si="5">L2+($L$45-$L$2)/BinDivisor</f>
        <v>2.5273767441860467E-2</v>
      </c>
      <c r="M3" s="42">
        <f>COUNTIF(Vertices[Closeness Centrality], "&gt;= " &amp; L3) - COUNTIF(Vertices[Closeness Centrality], "&gt;=" &amp; L4)</f>
        <v>2</v>
      </c>
      <c r="N3" s="41">
        <f t="shared" ref="N3:N44" si="6">N2+($N$45-$N$2)/BinDivisor</f>
        <v>3.5021162790697673E-3</v>
      </c>
      <c r="O3" s="42">
        <f>COUNTIF(Vertices[Eigenvector Centrality], "&gt;= " &amp; N3) - COUNTIF(Vertices[Eigenvector Centrality], "&gt;=" &amp; N4)</f>
        <v>4</v>
      </c>
      <c r="P3" s="41">
        <f t="shared" ref="P3:P44" si="7">P2+($P$45-$P$2)/BinDivisor</f>
        <v>0.56664416279069763</v>
      </c>
      <c r="Q3" s="42">
        <f>COUNTIF(Vertices[PageRank], "&gt;= " &amp; P3) - COUNTIF(Vertices[PageRank], "&gt;=" &amp; P4)</f>
        <v>17</v>
      </c>
      <c r="R3" s="41">
        <f t="shared" ref="R3:R44" si="8">R2+($R$45-$R$2)/BinDivisor</f>
        <v>2.3255813953488372E-2</v>
      </c>
      <c r="S3" s="46">
        <f>COUNTIF(Vertices[Clustering Coefficient], "&gt;= " &amp; R3) - COUNTIF(Vertices[Clustering Coefficient], "&gt;=" &amp; R4)</f>
        <v>0</v>
      </c>
      <c r="T3" s="41">
        <f t="shared" ref="T3:T44" ca="1" si="9">T2+($T$45-$T$2)/BinDivisor</f>
        <v>466.42603319744688</v>
      </c>
      <c r="U3" s="42">
        <f t="shared" ca="1" si="0"/>
        <v>33</v>
      </c>
      <c r="W3" t="s">
        <v>126</v>
      </c>
      <c r="X3" t="s">
        <v>86</v>
      </c>
    </row>
    <row r="4" spans="1:24" x14ac:dyDescent="0.25">
      <c r="A4" s="36" t="s">
        <v>146</v>
      </c>
      <c r="B4" s="36">
        <v>242</v>
      </c>
      <c r="D4" s="34">
        <f t="shared" si="1"/>
        <v>1.4186046511627906</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45.844961255813949</v>
      </c>
      <c r="K4" s="40">
        <f>COUNTIF(Vertices[Betweenness Centrality], "&gt;= " &amp; J4) - COUNTIF(Vertices[Betweenness Centrality], "&gt;=" &amp; J5)</f>
        <v>6</v>
      </c>
      <c r="L4" s="39">
        <f t="shared" si="5"/>
        <v>4.8481534883720936E-2</v>
      </c>
      <c r="M4" s="40">
        <f>COUNTIF(Vertices[Closeness Centrality], "&gt;= " &amp; L4) - COUNTIF(Vertices[Closeness Centrality], "&gt;=" &amp; L5)</f>
        <v>12</v>
      </c>
      <c r="N4" s="39">
        <f t="shared" si="6"/>
        <v>7.0042325581395346E-3</v>
      </c>
      <c r="O4" s="40">
        <f>COUNTIF(Vertices[Eigenvector Centrality], "&gt;= " &amp; N4) - COUNTIF(Vertices[Eigenvector Centrality], "&gt;=" &amp; N5)</f>
        <v>2</v>
      </c>
      <c r="P4" s="39">
        <f t="shared" si="7"/>
        <v>0.6472743255813953</v>
      </c>
      <c r="Q4" s="40">
        <f>COUNTIF(Vertices[PageRank], "&gt;= " &amp; P4) - COUNTIF(Vertices[PageRank], "&gt;=" &amp; P5)</f>
        <v>21</v>
      </c>
      <c r="R4" s="39">
        <f t="shared" si="8"/>
        <v>4.6511627906976744E-2</v>
      </c>
      <c r="S4" s="45">
        <f>COUNTIF(Vertices[Clustering Coefficient], "&gt;= " &amp; R4) - COUNTIF(Vertices[Clustering Coefficient], "&gt;=" &amp; R5)</f>
        <v>0</v>
      </c>
      <c r="T4" s="39">
        <f t="shared" ca="1" si="9"/>
        <v>688.42251622399579</v>
      </c>
      <c r="U4" s="40">
        <f t="shared" ca="1" si="0"/>
        <v>8</v>
      </c>
      <c r="W4" s="12" t="s">
        <v>127</v>
      </c>
      <c r="X4" s="12" t="s">
        <v>421</v>
      </c>
    </row>
    <row r="5" spans="1:24" x14ac:dyDescent="0.25">
      <c r="A5" s="91"/>
      <c r="B5" s="91"/>
      <c r="D5" s="34">
        <f t="shared" si="1"/>
        <v>1.6279069767441858</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68.76744188372092</v>
      </c>
      <c r="K5" s="42">
        <f>COUNTIF(Vertices[Betweenness Centrality], "&gt;= " &amp; J5) - COUNTIF(Vertices[Betweenness Centrality], "&gt;=" &amp; J6)</f>
        <v>0</v>
      </c>
      <c r="L5" s="41">
        <f t="shared" si="5"/>
        <v>7.1689302325581405E-2</v>
      </c>
      <c r="M5" s="42">
        <f>COUNTIF(Vertices[Closeness Centrality], "&gt;= " &amp; L5) - COUNTIF(Vertices[Closeness Centrality], "&gt;=" &amp; L6)</f>
        <v>5</v>
      </c>
      <c r="N5" s="41">
        <f t="shared" si="6"/>
        <v>1.0506348837209302E-2</v>
      </c>
      <c r="O5" s="42">
        <f>COUNTIF(Vertices[Eigenvector Centrality], "&gt;= " &amp; N5) - COUNTIF(Vertices[Eigenvector Centrality], "&gt;=" &amp; N6)</f>
        <v>1</v>
      </c>
      <c r="P5" s="41">
        <f t="shared" si="7"/>
        <v>0.72790448837209298</v>
      </c>
      <c r="Q5" s="42">
        <f>COUNTIF(Vertices[PageRank], "&gt;= " &amp; P5) - COUNTIF(Vertices[PageRank], "&gt;=" &amp; P6)</f>
        <v>32</v>
      </c>
      <c r="R5" s="41">
        <f t="shared" si="8"/>
        <v>6.9767441860465115E-2</v>
      </c>
      <c r="S5" s="46">
        <f>COUNTIF(Vertices[Clustering Coefficient], "&gt;= " &amp; R5) - COUNTIF(Vertices[Clustering Coefficient], "&gt;=" &amp; R6)</f>
        <v>0</v>
      </c>
      <c r="T5" s="41">
        <f t="shared" ca="1" si="9"/>
        <v>910.41899925054463</v>
      </c>
      <c r="U5" s="42">
        <f t="shared" ca="1" si="0"/>
        <v>8</v>
      </c>
    </row>
    <row r="6" spans="1:24" x14ac:dyDescent="0.25">
      <c r="A6" s="36" t="s">
        <v>148</v>
      </c>
      <c r="B6" s="36">
        <v>176</v>
      </c>
      <c r="D6" s="34">
        <f t="shared" si="1"/>
        <v>1.8372093023255811</v>
      </c>
      <c r="E6" s="3">
        <f>COUNTIF(Vertices[Degree], "&gt;= " &amp; D6) - COUNTIF(Vertices[Degree], "&gt;=" &amp; D7)</f>
        <v>57</v>
      </c>
      <c r="F6" s="39">
        <f t="shared" si="2"/>
        <v>0</v>
      </c>
      <c r="G6" s="40">
        <f>COUNTIF(Vertices[In-Degree], "&gt;= " &amp; F6) - COUNTIF(Vertices[In-Degree], "&gt;=" &amp; F7)</f>
        <v>0</v>
      </c>
      <c r="H6" s="39">
        <f t="shared" si="3"/>
        <v>0</v>
      </c>
      <c r="I6" s="40">
        <f>COUNTIF(Vertices[Out-Degree], "&gt;= " &amp; H6) - COUNTIF(Vertices[Out-Degree], "&gt;=" &amp; H7)</f>
        <v>0</v>
      </c>
      <c r="J6" s="39">
        <f t="shared" si="4"/>
        <v>91.689922511627898</v>
      </c>
      <c r="K6" s="40">
        <f>COUNTIF(Vertices[Betweenness Centrality], "&gt;= " &amp; J6) - COUNTIF(Vertices[Betweenness Centrality], "&gt;=" &amp; J7)</f>
        <v>4</v>
      </c>
      <c r="L6" s="39">
        <f t="shared" si="5"/>
        <v>9.4897069767441874E-2</v>
      </c>
      <c r="M6" s="40">
        <f>COUNTIF(Vertices[Closeness Centrality], "&gt;= " &amp; L6) - COUNTIF(Vertices[Closeness Centrality], "&gt;=" &amp; L7)</f>
        <v>9</v>
      </c>
      <c r="N6" s="39">
        <f t="shared" si="6"/>
        <v>1.4008465116279069E-2</v>
      </c>
      <c r="O6" s="40">
        <f>COUNTIF(Vertices[Eigenvector Centrality], "&gt;= " &amp; N6) - COUNTIF(Vertices[Eigenvector Centrality], "&gt;=" &amp; N7)</f>
        <v>3</v>
      </c>
      <c r="P6" s="39">
        <f t="shared" si="7"/>
        <v>0.80853465116279066</v>
      </c>
      <c r="Q6" s="40">
        <f>COUNTIF(Vertices[PageRank], "&gt;= " &amp; P6) - COUNTIF(Vertices[PageRank], "&gt;=" &amp; P7)</f>
        <v>4</v>
      </c>
      <c r="R6" s="39">
        <f t="shared" si="8"/>
        <v>9.3023255813953487E-2</v>
      </c>
      <c r="S6" s="45">
        <f>COUNTIF(Vertices[Clustering Coefficient], "&gt;= " &amp; R6) - COUNTIF(Vertices[Clustering Coefficient], "&gt;=" &amp; R7)</f>
        <v>0</v>
      </c>
      <c r="T6" s="39">
        <f t="shared" ca="1" si="9"/>
        <v>1132.4154822770936</v>
      </c>
      <c r="U6" s="40">
        <f t="shared" ca="1" si="0"/>
        <v>2</v>
      </c>
    </row>
    <row r="7" spans="1:24" x14ac:dyDescent="0.25">
      <c r="A7" s="36" t="s">
        <v>149</v>
      </c>
      <c r="B7" s="36">
        <v>0</v>
      </c>
      <c r="D7" s="34">
        <f t="shared" si="1"/>
        <v>2.0465116279069764</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114.61240313953488</v>
      </c>
      <c r="K7" s="42">
        <f>COUNTIF(Vertices[Betweenness Centrality], "&gt;= " &amp; J7) - COUNTIF(Vertices[Betweenness Centrality], "&gt;=" &amp; J8)</f>
        <v>0</v>
      </c>
      <c r="L7" s="41">
        <f t="shared" si="5"/>
        <v>0.11810483720930234</v>
      </c>
      <c r="M7" s="42">
        <f>COUNTIF(Vertices[Closeness Centrality], "&gt;= " &amp; L7) - COUNTIF(Vertices[Closeness Centrality], "&gt;=" &amp; L8)</f>
        <v>4</v>
      </c>
      <c r="N7" s="41">
        <f t="shared" si="6"/>
        <v>1.7510581395348838E-2</v>
      </c>
      <c r="O7" s="42">
        <f>COUNTIF(Vertices[Eigenvector Centrality], "&gt;= " &amp; N7) - COUNTIF(Vertices[Eigenvector Centrality], "&gt;=" &amp; N8)</f>
        <v>2</v>
      </c>
      <c r="P7" s="41">
        <f t="shared" si="7"/>
        <v>0.88916481395348834</v>
      </c>
      <c r="Q7" s="42">
        <f>COUNTIF(Vertices[PageRank], "&gt;= " &amp; P7) - COUNTIF(Vertices[PageRank], "&gt;=" &amp; P8)</f>
        <v>2</v>
      </c>
      <c r="R7" s="41">
        <f t="shared" si="8"/>
        <v>0.11627906976744186</v>
      </c>
      <c r="S7" s="46">
        <f>COUNTIF(Vertices[Clustering Coefficient], "&gt;= " &amp; R7) - COUNTIF(Vertices[Clustering Coefficient], "&gt;=" &amp; R8)</f>
        <v>0</v>
      </c>
      <c r="T7" s="41">
        <f t="shared" ca="1" si="9"/>
        <v>1354.4119653036425</v>
      </c>
      <c r="U7" s="42">
        <f t="shared" ca="1" si="0"/>
        <v>1</v>
      </c>
    </row>
    <row r="8" spans="1:24" x14ac:dyDescent="0.25">
      <c r="A8" s="36" t="s">
        <v>150</v>
      </c>
      <c r="B8" s="36">
        <v>176</v>
      </c>
      <c r="D8" s="34">
        <f t="shared" si="1"/>
        <v>2.2558139534883717</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137.53488376744184</v>
      </c>
      <c r="K8" s="40">
        <f>COUNTIF(Vertices[Betweenness Centrality], "&gt;= " &amp; J8) - COUNTIF(Vertices[Betweenness Centrality], "&gt;=" &amp; J9)</f>
        <v>2</v>
      </c>
      <c r="L8" s="39">
        <f t="shared" si="5"/>
        <v>0.1413126046511628</v>
      </c>
      <c r="M8" s="40">
        <f>COUNTIF(Vertices[Closeness Centrality], "&gt;= " &amp; L8) - COUNTIF(Vertices[Closeness Centrality], "&gt;=" &amp; L9)</f>
        <v>4</v>
      </c>
      <c r="N8" s="39">
        <f t="shared" si="6"/>
        <v>2.1012697674418605E-2</v>
      </c>
      <c r="O8" s="40">
        <f>COUNTIF(Vertices[Eigenvector Centrality], "&gt;= " &amp; N8) - COUNTIF(Vertices[Eigenvector Centrality], "&gt;=" &amp; N9)</f>
        <v>3</v>
      </c>
      <c r="P8" s="39">
        <f t="shared" si="7"/>
        <v>0.96979497674418602</v>
      </c>
      <c r="Q8" s="40">
        <f>COUNTIF(Vertices[PageRank], "&gt;= " &amp; P8) - COUNTIF(Vertices[PageRank], "&gt;=" &amp; P9)</f>
        <v>88</v>
      </c>
      <c r="R8" s="39">
        <f t="shared" si="8"/>
        <v>0.13953488372093023</v>
      </c>
      <c r="S8" s="45">
        <f>COUNTIF(Vertices[Clustering Coefficient], "&gt;= " &amp; R8) - COUNTIF(Vertices[Clustering Coefficient], "&gt;=" &amp; R9)</f>
        <v>0</v>
      </c>
      <c r="T8" s="39">
        <f t="shared" ca="1" si="9"/>
        <v>1576.4084483301915</v>
      </c>
      <c r="U8" s="40">
        <f t="shared" ca="1" si="0"/>
        <v>1</v>
      </c>
    </row>
    <row r="9" spans="1:24" x14ac:dyDescent="0.25">
      <c r="A9" s="91"/>
      <c r="B9" s="91"/>
      <c r="D9" s="34">
        <f t="shared" si="1"/>
        <v>2.4651162790697669</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160.4573643953488</v>
      </c>
      <c r="K9" s="42">
        <f>COUNTIF(Vertices[Betweenness Centrality], "&gt;= " &amp; J9) - COUNTIF(Vertices[Betweenness Centrality], "&gt;=" &amp; J10)</f>
        <v>0</v>
      </c>
      <c r="L9" s="41">
        <f t="shared" si="5"/>
        <v>0.16452037209302325</v>
      </c>
      <c r="M9" s="42">
        <f>COUNTIF(Vertices[Closeness Centrality], "&gt;= " &amp; L9) - COUNTIF(Vertices[Closeness Centrality], "&gt;=" &amp; L10)</f>
        <v>12</v>
      </c>
      <c r="N9" s="41">
        <f t="shared" si="6"/>
        <v>2.4514813953488371E-2</v>
      </c>
      <c r="O9" s="42">
        <f>COUNTIF(Vertices[Eigenvector Centrality], "&gt;= " &amp; N9) - COUNTIF(Vertices[Eigenvector Centrality], "&gt;=" &amp; N10)</f>
        <v>0</v>
      </c>
      <c r="P9" s="41">
        <f t="shared" si="7"/>
        <v>1.0504251395348836</v>
      </c>
      <c r="Q9" s="42">
        <f>COUNTIF(Vertices[PageRank], "&gt;= " &amp; P9) - COUNTIF(Vertices[PageRank], "&gt;=" &amp; P10)</f>
        <v>6</v>
      </c>
      <c r="R9" s="41">
        <f t="shared" si="8"/>
        <v>0.16279069767441862</v>
      </c>
      <c r="S9" s="46">
        <f>COUNTIF(Vertices[Clustering Coefficient], "&gt;= " &amp; R9) - COUNTIF(Vertices[Clustering Coefficient], "&gt;=" &amp; R10)</f>
        <v>0</v>
      </c>
      <c r="T9" s="41">
        <f t="shared" ca="1" si="9"/>
        <v>1798.4049313567405</v>
      </c>
      <c r="U9" s="42">
        <f t="shared" ca="1" si="0"/>
        <v>1</v>
      </c>
    </row>
    <row r="10" spans="1:24" x14ac:dyDescent="0.25">
      <c r="A10" s="36" t="s">
        <v>151</v>
      </c>
      <c r="B10" s="36">
        <v>0</v>
      </c>
      <c r="D10" s="34">
        <f t="shared" si="1"/>
        <v>2.6744186046511622</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183.37984502325577</v>
      </c>
      <c r="K10" s="40">
        <f>COUNTIF(Vertices[Betweenness Centrality], "&gt;= " &amp; J10) - COUNTIF(Vertices[Betweenness Centrality], "&gt;=" &amp; J11)</f>
        <v>2</v>
      </c>
      <c r="L10" s="39">
        <f t="shared" si="5"/>
        <v>0.18772813953488371</v>
      </c>
      <c r="M10" s="40">
        <f>COUNTIF(Vertices[Closeness Centrality], "&gt;= " &amp; L10) - COUNTIF(Vertices[Closeness Centrality], "&gt;=" &amp; L11)</f>
        <v>2</v>
      </c>
      <c r="N10" s="39">
        <f t="shared" si="6"/>
        <v>2.8016930232558138E-2</v>
      </c>
      <c r="O10" s="40">
        <f>COUNTIF(Vertices[Eigenvector Centrality], "&gt;= " &amp; N10) - COUNTIF(Vertices[Eigenvector Centrality], "&gt;=" &amp; N11)</f>
        <v>0</v>
      </c>
      <c r="P10" s="39">
        <f t="shared" si="7"/>
        <v>1.1310553023255812</v>
      </c>
      <c r="Q10" s="40">
        <f>COUNTIF(Vertices[PageRank], "&gt;= " &amp; P10) - COUNTIF(Vertices[PageRank], "&gt;=" &amp; P11)</f>
        <v>10</v>
      </c>
      <c r="R10" s="39">
        <f t="shared" si="8"/>
        <v>0.18604651162790697</v>
      </c>
      <c r="S10" s="45">
        <f>COUNTIF(Vertices[Clustering Coefficient], "&gt;= " &amp; R10) - COUNTIF(Vertices[Clustering Coefficient], "&gt;=" &amp; R11)</f>
        <v>0</v>
      </c>
      <c r="T10" s="39">
        <f t="shared" ca="1" si="9"/>
        <v>2020.4014143832894</v>
      </c>
      <c r="U10" s="40">
        <f t="shared" ca="1" si="0"/>
        <v>3</v>
      </c>
    </row>
    <row r="11" spans="1:24" x14ac:dyDescent="0.25">
      <c r="A11" s="91"/>
      <c r="B11" s="91"/>
      <c r="D11" s="34">
        <f t="shared" si="1"/>
        <v>2.8837209302325575</v>
      </c>
      <c r="E11" s="3">
        <f>COUNTIF(Vertices[Degree], "&gt;= " &amp; D11) - COUNTIF(Vertices[Degree], "&gt;=" &amp; D12)</f>
        <v>10</v>
      </c>
      <c r="F11" s="41">
        <f t="shared" si="2"/>
        <v>0</v>
      </c>
      <c r="G11" s="42">
        <f>COUNTIF(Vertices[In-Degree], "&gt;= " &amp; F11) - COUNTIF(Vertices[In-Degree], "&gt;=" &amp; F12)</f>
        <v>0</v>
      </c>
      <c r="H11" s="41">
        <f t="shared" si="3"/>
        <v>0</v>
      </c>
      <c r="I11" s="42">
        <f>COUNTIF(Vertices[Out-Degree], "&gt;= " &amp; H11) - COUNTIF(Vertices[Out-Degree], "&gt;=" &amp; H12)</f>
        <v>0</v>
      </c>
      <c r="J11" s="41">
        <f t="shared" si="4"/>
        <v>206.30232565116273</v>
      </c>
      <c r="K11" s="42">
        <f>COUNTIF(Vertices[Betweenness Centrality], "&gt;= " &amp; J11) - COUNTIF(Vertices[Betweenness Centrality], "&gt;=" &amp; J12)</f>
        <v>0</v>
      </c>
      <c r="L11" s="41">
        <f t="shared" si="5"/>
        <v>0.21093590697674416</v>
      </c>
      <c r="M11" s="42">
        <f>COUNTIF(Vertices[Closeness Centrality], "&gt;= " &amp; L11) - COUNTIF(Vertices[Closeness Centrality], "&gt;=" &amp; L12)</f>
        <v>0</v>
      </c>
      <c r="N11" s="41">
        <f t="shared" si="6"/>
        <v>3.1519046511627909E-2</v>
      </c>
      <c r="O11" s="42">
        <f>COUNTIF(Vertices[Eigenvector Centrality], "&gt;= " &amp; N11) - COUNTIF(Vertices[Eigenvector Centrality], "&gt;=" &amp; N12)</f>
        <v>0</v>
      </c>
      <c r="P11" s="41">
        <f t="shared" si="7"/>
        <v>1.2116854651162787</v>
      </c>
      <c r="Q11" s="42">
        <f>COUNTIF(Vertices[PageRank], "&gt;= " &amp; P11) - COUNTIF(Vertices[PageRank], "&gt;=" &amp; P12)</f>
        <v>7</v>
      </c>
      <c r="R11" s="41">
        <f t="shared" si="8"/>
        <v>0.20930232558139533</v>
      </c>
      <c r="S11" s="46">
        <f>COUNTIF(Vertices[Clustering Coefficient], "&gt;= " &amp; R11) - COUNTIF(Vertices[Clustering Coefficient], "&gt;=" &amp; R12)</f>
        <v>0</v>
      </c>
      <c r="T11" s="41">
        <f t="shared" ca="1" si="9"/>
        <v>2242.3978974098382</v>
      </c>
      <c r="U11" s="42">
        <f t="shared" ca="1" si="0"/>
        <v>1</v>
      </c>
    </row>
    <row r="12" spans="1:24" x14ac:dyDescent="0.25">
      <c r="A12" s="36" t="s">
        <v>152</v>
      </c>
      <c r="B12" s="36">
        <v>69</v>
      </c>
      <c r="D12" s="34">
        <f t="shared" si="1"/>
        <v>3.0930232558139528</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229.2248062790697</v>
      </c>
      <c r="K12" s="40">
        <f>COUNTIF(Vertices[Betweenness Centrality], "&gt;= " &amp; J12) - COUNTIF(Vertices[Betweenness Centrality], "&gt;=" &amp; J13)</f>
        <v>2</v>
      </c>
      <c r="L12" s="39">
        <f t="shared" si="5"/>
        <v>0.23414367441860462</v>
      </c>
      <c r="M12" s="40">
        <f>COUNTIF(Vertices[Closeness Centrality], "&gt;= " &amp; L12) - COUNTIF(Vertices[Closeness Centrality], "&gt;=" &amp; L13)</f>
        <v>8</v>
      </c>
      <c r="N12" s="39">
        <f t="shared" si="6"/>
        <v>3.5021162790697676E-2</v>
      </c>
      <c r="O12" s="40">
        <f>COUNTIF(Vertices[Eigenvector Centrality], "&gt;= " &amp; N12) - COUNTIF(Vertices[Eigenvector Centrality], "&gt;=" &amp; N13)</f>
        <v>0</v>
      </c>
      <c r="P12" s="39">
        <f t="shared" si="7"/>
        <v>1.2923156279069763</v>
      </c>
      <c r="Q12" s="40">
        <f>COUNTIF(Vertices[PageRank], "&gt;= " &amp; P12) - COUNTIF(Vertices[PageRank], "&gt;=" &amp; P13)</f>
        <v>10</v>
      </c>
      <c r="R12" s="39">
        <f t="shared" si="8"/>
        <v>0.23255813953488369</v>
      </c>
      <c r="S12" s="45">
        <f>COUNTIF(Vertices[Clustering Coefficient], "&gt;= " &amp; R12) - COUNTIF(Vertices[Clustering Coefficient], "&gt;=" &amp; R13)</f>
        <v>0</v>
      </c>
      <c r="T12" s="39">
        <f t="shared" ca="1" si="9"/>
        <v>2464.3943804363871</v>
      </c>
      <c r="U12" s="40">
        <f t="shared" ca="1" si="0"/>
        <v>1</v>
      </c>
    </row>
    <row r="13" spans="1:24" x14ac:dyDescent="0.25">
      <c r="A13" s="36" t="s">
        <v>153</v>
      </c>
      <c r="B13" s="36">
        <v>0</v>
      </c>
      <c r="D13" s="34">
        <f t="shared" si="1"/>
        <v>3.302325581395348</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252.14728690697666</v>
      </c>
      <c r="K13" s="42">
        <f>COUNTIF(Vertices[Betweenness Centrality], "&gt;= " &amp; J13) - COUNTIF(Vertices[Betweenness Centrality], "&gt;=" &amp; J14)</f>
        <v>0</v>
      </c>
      <c r="L13" s="41">
        <f t="shared" si="5"/>
        <v>0.2573514418604651</v>
      </c>
      <c r="M13" s="42">
        <f>COUNTIF(Vertices[Closeness Centrality], "&gt;= " &amp; L13) - COUNTIF(Vertices[Closeness Centrality], "&gt;=" &amp; L14)</f>
        <v>0</v>
      </c>
      <c r="N13" s="41">
        <f t="shared" si="6"/>
        <v>3.8523279069767442E-2</v>
      </c>
      <c r="O13" s="42">
        <f>COUNTIF(Vertices[Eigenvector Centrality], "&gt;= " &amp; N13) - COUNTIF(Vertices[Eigenvector Centrality], "&gt;=" &amp; N14)</f>
        <v>6</v>
      </c>
      <c r="P13" s="41">
        <f t="shared" si="7"/>
        <v>1.3729457906976739</v>
      </c>
      <c r="Q13" s="42">
        <f>COUNTIF(Vertices[PageRank], "&gt;= " &amp; P13) - COUNTIF(Vertices[PageRank], "&gt;=" &amp; P14)</f>
        <v>1</v>
      </c>
      <c r="R13" s="41">
        <f t="shared" si="8"/>
        <v>0.25581395348837205</v>
      </c>
      <c r="S13" s="46">
        <f>COUNTIF(Vertices[Clustering Coefficient], "&gt;= " &amp; R13) - COUNTIF(Vertices[Clustering Coefficient], "&gt;=" &amp; R14)</f>
        <v>0</v>
      </c>
      <c r="T13" s="41">
        <f t="shared" ca="1" si="9"/>
        <v>2686.3908634629361</v>
      </c>
      <c r="U13" s="42">
        <f t="shared" ca="1" si="0"/>
        <v>1</v>
      </c>
    </row>
    <row r="14" spans="1:24" x14ac:dyDescent="0.25">
      <c r="A14" s="36" t="s">
        <v>154</v>
      </c>
      <c r="B14" s="36">
        <v>54</v>
      </c>
      <c r="D14" s="34">
        <f t="shared" si="1"/>
        <v>3.5116279069767433</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275.06976753488362</v>
      </c>
      <c r="K14" s="40">
        <f>COUNTIF(Vertices[Betweenness Centrality], "&gt;= " &amp; J14) - COUNTIF(Vertices[Betweenness Centrality], "&gt;=" &amp; J15)</f>
        <v>0</v>
      </c>
      <c r="L14" s="39">
        <f t="shared" si="5"/>
        <v>0.28055920930232559</v>
      </c>
      <c r="M14" s="40">
        <f>COUNTIF(Vertices[Closeness Centrality], "&gt;= " &amp; L14) - COUNTIF(Vertices[Closeness Centrality], "&gt;=" &amp; L15)</f>
        <v>0</v>
      </c>
      <c r="N14" s="39">
        <f t="shared" si="6"/>
        <v>4.2025395348837209E-2</v>
      </c>
      <c r="O14" s="40">
        <f>COUNTIF(Vertices[Eigenvector Centrality], "&gt;= " &amp; N14) - COUNTIF(Vertices[Eigenvector Centrality], "&gt;=" &amp; N15)</f>
        <v>0</v>
      </c>
      <c r="P14" s="39">
        <f t="shared" si="7"/>
        <v>1.4535759534883714</v>
      </c>
      <c r="Q14" s="40">
        <f>COUNTIF(Vertices[PageRank], "&gt;= " &amp; P14) - COUNTIF(Vertices[PageRank], "&gt;=" &amp; P15)</f>
        <v>17</v>
      </c>
      <c r="R14" s="39">
        <f t="shared" si="8"/>
        <v>0.27906976744186041</v>
      </c>
      <c r="S14" s="45">
        <f>COUNTIF(Vertices[Clustering Coefficient], "&gt;= " &amp; R14) - COUNTIF(Vertices[Clustering Coefficient], "&gt;=" &amp; R15)</f>
        <v>0</v>
      </c>
      <c r="T14" s="39">
        <f t="shared" ca="1" si="9"/>
        <v>2908.387346489485</v>
      </c>
      <c r="U14" s="40">
        <f t="shared" ca="1" si="0"/>
        <v>0</v>
      </c>
    </row>
    <row r="15" spans="1:24" x14ac:dyDescent="0.25">
      <c r="A15" s="36" t="s">
        <v>155</v>
      </c>
      <c r="B15" s="36">
        <v>56</v>
      </c>
      <c r="D15" s="34">
        <f t="shared" si="1"/>
        <v>3.7209302325581386</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297.99224816279059</v>
      </c>
      <c r="K15" s="42">
        <f>COUNTIF(Vertices[Betweenness Centrality], "&gt;= " &amp; J15) - COUNTIF(Vertices[Betweenness Centrality], "&gt;=" &amp; J16)</f>
        <v>0</v>
      </c>
      <c r="L15" s="41">
        <f t="shared" si="5"/>
        <v>0.30376697674418607</v>
      </c>
      <c r="M15" s="42">
        <f>COUNTIF(Vertices[Closeness Centrality], "&gt;= " &amp; L15) - COUNTIF(Vertices[Closeness Centrality], "&gt;=" &amp; L16)</f>
        <v>0</v>
      </c>
      <c r="N15" s="41">
        <f t="shared" si="6"/>
        <v>4.5527511627906976E-2</v>
      </c>
      <c r="O15" s="42">
        <f>COUNTIF(Vertices[Eigenvector Centrality], "&gt;= " &amp; N15) - COUNTIF(Vertices[Eigenvector Centrality], "&gt;=" &amp; N16)</f>
        <v>0</v>
      </c>
      <c r="P15" s="41">
        <f t="shared" si="7"/>
        <v>1.534206116279069</v>
      </c>
      <c r="Q15" s="42">
        <f>COUNTIF(Vertices[PageRank], "&gt;= " &amp; P15) - COUNTIF(Vertices[PageRank], "&gt;=" &amp; P16)</f>
        <v>1</v>
      </c>
      <c r="R15" s="41">
        <f t="shared" si="8"/>
        <v>0.30232558139534876</v>
      </c>
      <c r="S15" s="46">
        <f>COUNTIF(Vertices[Clustering Coefficient], "&gt;= " &amp; R15) - COUNTIF(Vertices[Clustering Coefficient], "&gt;=" &amp; R16)</f>
        <v>0</v>
      </c>
      <c r="T15" s="41">
        <f t="shared" ca="1" si="9"/>
        <v>3130.383829516034</v>
      </c>
      <c r="U15" s="42">
        <f t="shared" ca="1" si="0"/>
        <v>0</v>
      </c>
    </row>
    <row r="16" spans="1:24" x14ac:dyDescent="0.25">
      <c r="A16" s="91"/>
      <c r="B16" s="91"/>
      <c r="D16" s="34">
        <f t="shared" si="1"/>
        <v>3.9302325581395339</v>
      </c>
      <c r="E16" s="3">
        <f>COUNTIF(Vertices[Degree], "&gt;= " &amp; D16) - COUNTIF(Vertices[Degree], "&gt;=" &amp; D17)</f>
        <v>4</v>
      </c>
      <c r="F16" s="39">
        <f t="shared" si="2"/>
        <v>0</v>
      </c>
      <c r="G16" s="40">
        <f>COUNTIF(Vertices[In-Degree], "&gt;= " &amp; F16) - COUNTIF(Vertices[In-Degree], "&gt;=" &amp; F17)</f>
        <v>0</v>
      </c>
      <c r="H16" s="39">
        <f t="shared" si="3"/>
        <v>0</v>
      </c>
      <c r="I16" s="40">
        <f>COUNTIF(Vertices[Out-Degree], "&gt;= " &amp; H16) - COUNTIF(Vertices[Out-Degree], "&gt;=" &amp; H17)</f>
        <v>0</v>
      </c>
      <c r="J16" s="39">
        <f t="shared" si="4"/>
        <v>320.91472879069755</v>
      </c>
      <c r="K16" s="40">
        <f>COUNTIF(Vertices[Betweenness Centrality], "&gt;= " &amp; J16) - COUNTIF(Vertices[Betweenness Centrality], "&gt;=" &amp; J17)</f>
        <v>0</v>
      </c>
      <c r="L16" s="39">
        <f t="shared" si="5"/>
        <v>0.32697474418604655</v>
      </c>
      <c r="M16" s="40">
        <f>COUNTIF(Vertices[Closeness Centrality], "&gt;= " &amp; L16) - COUNTIF(Vertices[Closeness Centrality], "&gt;=" &amp; L17)</f>
        <v>32</v>
      </c>
      <c r="N16" s="39">
        <f t="shared" si="6"/>
        <v>4.9029627906976743E-2</v>
      </c>
      <c r="O16" s="40">
        <f>COUNTIF(Vertices[Eigenvector Centrality], "&gt;= " &amp; N16) - COUNTIF(Vertices[Eigenvector Centrality], "&gt;=" &amp; N17)</f>
        <v>1</v>
      </c>
      <c r="P16" s="39">
        <f t="shared" si="7"/>
        <v>1.6148362790697666</v>
      </c>
      <c r="Q16" s="40">
        <f>COUNTIF(Vertices[PageRank], "&gt;= " &amp; P16) - COUNTIF(Vertices[PageRank], "&gt;=" &amp; P17)</f>
        <v>1</v>
      </c>
      <c r="R16" s="39">
        <f t="shared" si="8"/>
        <v>0.32558139534883712</v>
      </c>
      <c r="S16" s="45">
        <f>COUNTIF(Vertices[Clustering Coefficient], "&gt;= " &amp; R16) - COUNTIF(Vertices[Clustering Coefficient], "&gt;=" &amp; R17)</f>
        <v>1</v>
      </c>
      <c r="T16" s="39">
        <f t="shared" ca="1" si="9"/>
        <v>3352.3803125425829</v>
      </c>
      <c r="U16" s="40">
        <f t="shared" ca="1" si="0"/>
        <v>2</v>
      </c>
    </row>
    <row r="17" spans="1:21" x14ac:dyDescent="0.25">
      <c r="A17" s="36" t="s">
        <v>156</v>
      </c>
      <c r="B17" s="36">
        <v>15</v>
      </c>
      <c r="D17" s="34">
        <f t="shared" si="1"/>
        <v>4.1395348837209296</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343.83720941860452</v>
      </c>
      <c r="K17" s="42">
        <f>COUNTIF(Vertices[Betweenness Centrality], "&gt;= " &amp; J17) - COUNTIF(Vertices[Betweenness Centrality], "&gt;=" &amp; J18)</f>
        <v>0</v>
      </c>
      <c r="L17" s="41">
        <f t="shared" si="5"/>
        <v>0.35018251162790703</v>
      </c>
      <c r="M17" s="42">
        <f>COUNTIF(Vertices[Closeness Centrality], "&gt;= " &amp; L17) - COUNTIF(Vertices[Closeness Centrality], "&gt;=" &amp; L18)</f>
        <v>0</v>
      </c>
      <c r="N17" s="41">
        <f t="shared" si="6"/>
        <v>5.253174418604651E-2</v>
      </c>
      <c r="O17" s="42">
        <f>COUNTIF(Vertices[Eigenvector Centrality], "&gt;= " &amp; N17) - COUNTIF(Vertices[Eigenvector Centrality], "&gt;=" &amp; N18)</f>
        <v>0</v>
      </c>
      <c r="P17" s="41">
        <f t="shared" si="7"/>
        <v>1.6954664418604641</v>
      </c>
      <c r="Q17" s="42">
        <f>COUNTIF(Vertices[PageRank], "&gt;= " &amp; P17) - COUNTIF(Vertices[PageRank], "&gt;=" &amp; P18)</f>
        <v>0</v>
      </c>
      <c r="R17" s="41">
        <f t="shared" si="8"/>
        <v>0.34883720930232548</v>
      </c>
      <c r="S17" s="46">
        <f>COUNTIF(Vertices[Clustering Coefficient], "&gt;= " &amp; R17) - COUNTIF(Vertices[Clustering Coefficient], "&gt;=" &amp; R18)</f>
        <v>0</v>
      </c>
      <c r="T17" s="41">
        <f t="shared" ca="1" si="9"/>
        <v>3574.3767955691319</v>
      </c>
      <c r="U17" s="42">
        <f t="shared" ca="1" si="0"/>
        <v>0</v>
      </c>
    </row>
    <row r="18" spans="1:21" x14ac:dyDescent="0.25">
      <c r="A18" s="36" t="s">
        <v>157</v>
      </c>
      <c r="B18" s="36">
        <v>5.1176139999999997</v>
      </c>
      <c r="D18" s="34">
        <f t="shared" si="1"/>
        <v>4.3488372093023253</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366.75969004651148</v>
      </c>
      <c r="K18" s="40">
        <f>COUNTIF(Vertices[Betweenness Centrality], "&gt;= " &amp; J18) - COUNTIF(Vertices[Betweenness Centrality], "&gt;=" &amp; J19)</f>
        <v>0</v>
      </c>
      <c r="L18" s="39">
        <f t="shared" si="5"/>
        <v>0.37339027906976752</v>
      </c>
      <c r="M18" s="40">
        <f>COUNTIF(Vertices[Closeness Centrality], "&gt;= " &amp; L18) - COUNTIF(Vertices[Closeness Centrality], "&gt;=" &amp; L19)</f>
        <v>0</v>
      </c>
      <c r="N18" s="39">
        <f t="shared" si="6"/>
        <v>5.6033860465116277E-2</v>
      </c>
      <c r="O18" s="40">
        <f>COUNTIF(Vertices[Eigenvector Centrality], "&gt;= " &amp; N18) - COUNTIF(Vertices[Eigenvector Centrality], "&gt;=" &amp; N19)</f>
        <v>0</v>
      </c>
      <c r="P18" s="39">
        <f t="shared" si="7"/>
        <v>1.7760966046511617</v>
      </c>
      <c r="Q18" s="40">
        <f>COUNTIF(Vertices[PageRank], "&gt;= " &amp; P18) - COUNTIF(Vertices[PageRank], "&gt;=" &amp; P19)</f>
        <v>3</v>
      </c>
      <c r="R18" s="39">
        <f t="shared" si="8"/>
        <v>0.37209302325581384</v>
      </c>
      <c r="S18" s="45">
        <f>COUNTIF(Vertices[Clustering Coefficient], "&gt;= " &amp; R18) - COUNTIF(Vertices[Clustering Coefficient], "&gt;=" &amp; R19)</f>
        <v>0</v>
      </c>
      <c r="T18" s="39">
        <f t="shared" ca="1" si="9"/>
        <v>3796.3732785956809</v>
      </c>
      <c r="U18" s="40">
        <f t="shared" ca="1" si="0"/>
        <v>0</v>
      </c>
    </row>
    <row r="19" spans="1:21" x14ac:dyDescent="0.25">
      <c r="A19" s="91"/>
      <c r="B19" s="91"/>
      <c r="D19" s="34">
        <f t="shared" si="1"/>
        <v>4.558139534883721</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389.68217067441844</v>
      </c>
      <c r="K19" s="42">
        <f>COUNTIF(Vertices[Betweenness Centrality], "&gt;= " &amp; J19) - COUNTIF(Vertices[Betweenness Centrality], "&gt;=" &amp; J20)</f>
        <v>0</v>
      </c>
      <c r="L19" s="41">
        <f t="shared" si="5"/>
        <v>0.396598046511628</v>
      </c>
      <c r="M19" s="42">
        <f>COUNTIF(Vertices[Closeness Centrality], "&gt;= " &amp; L19) - COUNTIF(Vertices[Closeness Centrality], "&gt;=" &amp; L20)</f>
        <v>0</v>
      </c>
      <c r="N19" s="41">
        <f t="shared" si="6"/>
        <v>5.9535976744186044E-2</v>
      </c>
      <c r="O19" s="42">
        <f>COUNTIF(Vertices[Eigenvector Centrality], "&gt;= " &amp; N19) - COUNTIF(Vertices[Eigenvector Centrality], "&gt;=" &amp; N20)</f>
        <v>2</v>
      </c>
      <c r="P19" s="41">
        <f t="shared" si="7"/>
        <v>1.8567267674418593</v>
      </c>
      <c r="Q19" s="42">
        <f>COUNTIF(Vertices[PageRank], "&gt;= " &amp; P19) - COUNTIF(Vertices[PageRank], "&gt;=" &amp; P20)</f>
        <v>2</v>
      </c>
      <c r="R19" s="41">
        <f t="shared" si="8"/>
        <v>0.3953488372093022</v>
      </c>
      <c r="S19" s="46">
        <f>COUNTIF(Vertices[Clustering Coefficient], "&gt;= " &amp; R19) - COUNTIF(Vertices[Clustering Coefficient], "&gt;=" &amp; R20)</f>
        <v>0</v>
      </c>
      <c r="T19" s="41">
        <f t="shared" ca="1" si="9"/>
        <v>4018.3697616222298</v>
      </c>
      <c r="U19" s="42">
        <f t="shared" ca="1" si="0"/>
        <v>2</v>
      </c>
    </row>
    <row r="20" spans="1:21" x14ac:dyDescent="0.25">
      <c r="A20" s="36" t="s">
        <v>158</v>
      </c>
      <c r="B20" s="36">
        <v>6.0354583176159939E-3</v>
      </c>
      <c r="D20" s="34">
        <f t="shared" si="1"/>
        <v>4.7674418604651168</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412.60465130232541</v>
      </c>
      <c r="K20" s="40">
        <f>COUNTIF(Vertices[Betweenness Centrality], "&gt;= " &amp; J20) - COUNTIF(Vertices[Betweenness Centrality], "&gt;=" &amp; J21)</f>
        <v>1</v>
      </c>
      <c r="L20" s="39">
        <f t="shared" si="5"/>
        <v>0.41980581395348848</v>
      </c>
      <c r="M20" s="40">
        <f>COUNTIF(Vertices[Closeness Centrality], "&gt;= " &amp; L20) - COUNTIF(Vertices[Closeness Centrality], "&gt;=" &amp; L21)</f>
        <v>0</v>
      </c>
      <c r="N20" s="39">
        <f t="shared" si="6"/>
        <v>6.3038093023255817E-2</v>
      </c>
      <c r="O20" s="40">
        <f>COUNTIF(Vertices[Eigenvector Centrality], "&gt;= " &amp; N20) - COUNTIF(Vertices[Eigenvector Centrality], "&gt;=" &amp; N21)</f>
        <v>2</v>
      </c>
      <c r="P20" s="39">
        <f t="shared" si="7"/>
        <v>1.9373569302325568</v>
      </c>
      <c r="Q20" s="40">
        <f>COUNTIF(Vertices[PageRank], "&gt;= " &amp; P20) - COUNTIF(Vertices[PageRank], "&gt;=" &amp; P21)</f>
        <v>1</v>
      </c>
      <c r="R20" s="39">
        <f t="shared" si="8"/>
        <v>0.41860465116279055</v>
      </c>
      <c r="S20" s="45">
        <f>COUNTIF(Vertices[Clustering Coefficient], "&gt;= " &amp; R20) - COUNTIF(Vertices[Clustering Coefficient], "&gt;=" &amp; R21)</f>
        <v>0</v>
      </c>
      <c r="T20" s="39">
        <f t="shared" ca="1" si="9"/>
        <v>4240.3662446487788</v>
      </c>
      <c r="U20" s="40">
        <f t="shared" ca="1" si="0"/>
        <v>2</v>
      </c>
    </row>
    <row r="21" spans="1:21" x14ac:dyDescent="0.25">
      <c r="A21" s="91"/>
      <c r="B21" s="91"/>
      <c r="D21" s="34">
        <f t="shared" si="1"/>
        <v>4.9767441860465125</v>
      </c>
      <c r="E21" s="3">
        <f>COUNTIF(Vertices[Degree], "&gt;= " &amp; D21) - COUNTIF(Vertices[Degree], "&gt;=" &amp; D22)</f>
        <v>3</v>
      </c>
      <c r="F21" s="41">
        <f t="shared" si="2"/>
        <v>0</v>
      </c>
      <c r="G21" s="42">
        <f>COUNTIF(Vertices[In-Degree], "&gt;= " &amp; F21) - COUNTIF(Vertices[In-Degree], "&gt;=" &amp; F22)</f>
        <v>0</v>
      </c>
      <c r="H21" s="41">
        <f t="shared" si="3"/>
        <v>0</v>
      </c>
      <c r="I21" s="42">
        <f>COUNTIF(Vertices[Out-Degree], "&gt;= " &amp; H21) - COUNTIF(Vertices[Out-Degree], "&gt;=" &amp; H22)</f>
        <v>0</v>
      </c>
      <c r="J21" s="41">
        <f t="shared" si="4"/>
        <v>435.52713193023237</v>
      </c>
      <c r="K21" s="42">
        <f>COUNTIF(Vertices[Betweenness Centrality], "&gt;= " &amp; J21) - COUNTIF(Vertices[Betweenness Centrality], "&gt;=" &amp; J22)</f>
        <v>1</v>
      </c>
      <c r="L21" s="41">
        <f t="shared" si="5"/>
        <v>0.44301358139534897</v>
      </c>
      <c r="M21" s="42">
        <f>COUNTIF(Vertices[Closeness Centrality], "&gt;= " &amp; L21) - COUNTIF(Vertices[Closeness Centrality], "&gt;=" &amp; L22)</f>
        <v>0</v>
      </c>
      <c r="N21" s="41">
        <f t="shared" si="6"/>
        <v>6.6540209302325584E-2</v>
      </c>
      <c r="O21" s="42">
        <f>COUNTIF(Vertices[Eigenvector Centrality], "&gt;= " &amp; N21) - COUNTIF(Vertices[Eigenvector Centrality], "&gt;=" &amp; N22)</f>
        <v>0</v>
      </c>
      <c r="P21" s="41">
        <f t="shared" si="7"/>
        <v>2.0179870930232546</v>
      </c>
      <c r="Q21" s="42">
        <f>COUNTIF(Vertices[PageRank], "&gt;= " &amp; P21) - COUNTIF(Vertices[PageRank], "&gt;=" &amp; P22)</f>
        <v>1</v>
      </c>
      <c r="R21" s="41">
        <f t="shared" si="8"/>
        <v>0.44186046511627891</v>
      </c>
      <c r="S21" s="46">
        <f>COUNTIF(Vertices[Clustering Coefficient], "&gt;= " &amp; R21) - COUNTIF(Vertices[Clustering Coefficient], "&gt;=" &amp; R22)</f>
        <v>0</v>
      </c>
      <c r="T21" s="41">
        <f t="shared" ca="1" si="9"/>
        <v>4462.3627276753277</v>
      </c>
      <c r="U21" s="42">
        <f t="shared" ca="1" si="0"/>
        <v>1</v>
      </c>
    </row>
    <row r="22" spans="1:21" x14ac:dyDescent="0.25">
      <c r="A22" s="36" t="s">
        <v>411</v>
      </c>
      <c r="B22" s="36" t="s">
        <v>412</v>
      </c>
      <c r="D22" s="34">
        <f t="shared" si="1"/>
        <v>5.1860465116279082</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458.44961255813934</v>
      </c>
      <c r="K22" s="40">
        <f>COUNTIF(Vertices[Betweenness Centrality], "&gt;= " &amp; J22) - COUNTIF(Vertices[Betweenness Centrality], "&gt;=" &amp; J23)</f>
        <v>0</v>
      </c>
      <c r="L22" s="39">
        <f t="shared" si="5"/>
        <v>0.46622134883720945</v>
      </c>
      <c r="M22" s="40">
        <f>COUNTIF(Vertices[Closeness Centrality], "&gt;= " &amp; L22) - COUNTIF(Vertices[Closeness Centrality], "&gt;=" &amp; L23)</f>
        <v>0</v>
      </c>
      <c r="N22" s="39">
        <f t="shared" si="6"/>
        <v>7.0042325581395351E-2</v>
      </c>
      <c r="O22" s="40">
        <f>COUNTIF(Vertices[Eigenvector Centrality], "&gt;= " &amp; N22) - COUNTIF(Vertices[Eigenvector Centrality], "&gt;=" &amp; N23)</f>
        <v>0</v>
      </c>
      <c r="P22" s="39">
        <f t="shared" si="7"/>
        <v>2.0986172558139522</v>
      </c>
      <c r="Q22" s="40">
        <f>COUNTIF(Vertices[PageRank], "&gt;= " &amp; P22) - COUNTIF(Vertices[PageRank], "&gt;=" &amp; P23)</f>
        <v>0</v>
      </c>
      <c r="R22" s="39">
        <f t="shared" si="8"/>
        <v>0.46511627906976727</v>
      </c>
      <c r="S22" s="45">
        <f>COUNTIF(Vertices[Clustering Coefficient], "&gt;= " &amp; R22) - COUNTIF(Vertices[Clustering Coefficient], "&gt;=" &amp; R23)</f>
        <v>0</v>
      </c>
      <c r="T22" s="39">
        <f t="shared" ca="1" si="9"/>
        <v>4684.3592107018767</v>
      </c>
      <c r="U22" s="40">
        <f t="shared" ca="1" si="0"/>
        <v>3</v>
      </c>
    </row>
    <row r="23" spans="1:21" x14ac:dyDescent="0.25">
      <c r="D23" s="34">
        <f t="shared" si="1"/>
        <v>5.3953488372093039</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481.3720931860463</v>
      </c>
      <c r="K23" s="42">
        <f>COUNTIF(Vertices[Betweenness Centrality], "&gt;= " &amp; J23) - COUNTIF(Vertices[Betweenness Centrality], "&gt;=" &amp; J24)</f>
        <v>1</v>
      </c>
      <c r="L23" s="41">
        <f t="shared" si="5"/>
        <v>0.48942911627906993</v>
      </c>
      <c r="M23" s="42">
        <f>COUNTIF(Vertices[Closeness Centrality], "&gt;= " &amp; L23) - COUNTIF(Vertices[Closeness Centrality], "&gt;=" &amp; L24)</f>
        <v>16</v>
      </c>
      <c r="N23" s="41">
        <f t="shared" si="6"/>
        <v>7.3544441860465118E-2</v>
      </c>
      <c r="O23" s="42">
        <f>COUNTIF(Vertices[Eigenvector Centrality], "&gt;= " &amp; N23) - COUNTIF(Vertices[Eigenvector Centrality], "&gt;=" &amp; N24)</f>
        <v>1</v>
      </c>
      <c r="P23" s="41">
        <f t="shared" si="7"/>
        <v>2.1792474186046498</v>
      </c>
      <c r="Q23" s="42">
        <f>COUNTIF(Vertices[PageRank], "&gt;= " &amp; P23) - COUNTIF(Vertices[PageRank], "&gt;=" &amp; P24)</f>
        <v>1</v>
      </c>
      <c r="R23" s="41">
        <f t="shared" si="8"/>
        <v>0.48837209302325563</v>
      </c>
      <c r="S23" s="46">
        <f>COUNTIF(Vertices[Clustering Coefficient], "&gt;= " &amp; R23) - COUNTIF(Vertices[Clustering Coefficient], "&gt;=" &amp; R24)</f>
        <v>0</v>
      </c>
      <c r="T23" s="41">
        <f t="shared" ca="1" si="9"/>
        <v>4906.3556937284256</v>
      </c>
      <c r="U23" s="42">
        <f t="shared" ca="1" si="0"/>
        <v>0</v>
      </c>
    </row>
    <row r="24" spans="1:21" x14ac:dyDescent="0.25">
      <c r="D24" s="34">
        <f t="shared" si="1"/>
        <v>5.6046511627906996</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504.29457381395326</v>
      </c>
      <c r="K24" s="40">
        <f>COUNTIF(Vertices[Betweenness Centrality], "&gt;= " &amp; J24) - COUNTIF(Vertices[Betweenness Centrality], "&gt;=" &amp; J25)</f>
        <v>2</v>
      </c>
      <c r="L24" s="39">
        <f t="shared" si="5"/>
        <v>0.51263688372093041</v>
      </c>
      <c r="M24" s="40">
        <f>COUNTIF(Vertices[Closeness Centrality], "&gt;= " &amp; L24) - COUNTIF(Vertices[Closeness Centrality], "&gt;=" &amp; L25)</f>
        <v>0</v>
      </c>
      <c r="N24" s="39">
        <f t="shared" si="6"/>
        <v>7.7046558139534885E-2</v>
      </c>
      <c r="O24" s="40">
        <f>COUNTIF(Vertices[Eigenvector Centrality], "&gt;= " &amp; N24) - COUNTIF(Vertices[Eigenvector Centrality], "&gt;=" &amp; N25)</f>
        <v>0</v>
      </c>
      <c r="P24" s="39">
        <f t="shared" si="7"/>
        <v>2.2598775813953473</v>
      </c>
      <c r="Q24" s="40">
        <f>COUNTIF(Vertices[PageRank], "&gt;= " &amp; P24) - COUNTIF(Vertices[PageRank], "&gt;=" &amp; P25)</f>
        <v>0</v>
      </c>
      <c r="R24" s="39">
        <f t="shared" si="8"/>
        <v>0.51162790697674398</v>
      </c>
      <c r="S24" s="45">
        <f>COUNTIF(Vertices[Clustering Coefficient], "&gt;= " &amp; R24) - COUNTIF(Vertices[Clustering Coefficient], "&gt;=" &amp; R25)</f>
        <v>0</v>
      </c>
      <c r="T24" s="39">
        <f t="shared" ca="1" si="9"/>
        <v>5128.3521767549746</v>
      </c>
      <c r="U24" s="40">
        <f t="shared" ca="1" si="0"/>
        <v>4</v>
      </c>
    </row>
    <row r="25" spans="1:21" x14ac:dyDescent="0.25">
      <c r="A25" t="s">
        <v>163</v>
      </c>
      <c r="B25" t="s">
        <v>17</v>
      </c>
      <c r="D25" s="34">
        <f t="shared" si="1"/>
        <v>5.8139534883720954</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527.21705444186023</v>
      </c>
      <c r="K25" s="42">
        <f>COUNTIF(Vertices[Betweenness Centrality], "&gt;= " &amp; J25) - COUNTIF(Vertices[Betweenness Centrality], "&gt;=" &amp; J26)</f>
        <v>0</v>
      </c>
      <c r="L25" s="41">
        <f t="shared" si="5"/>
        <v>0.5358446511627909</v>
      </c>
      <c r="M25" s="42">
        <f>COUNTIF(Vertices[Closeness Centrality], "&gt;= " &amp; L25) - COUNTIF(Vertices[Closeness Centrality], "&gt;=" &amp; L26)</f>
        <v>0</v>
      </c>
      <c r="N25" s="41">
        <f t="shared" si="6"/>
        <v>8.0548674418604652E-2</v>
      </c>
      <c r="O25" s="42">
        <f>COUNTIF(Vertices[Eigenvector Centrality], "&gt;= " &amp; N25) - COUNTIF(Vertices[Eigenvector Centrality], "&gt;=" &amp; N26)</f>
        <v>0</v>
      </c>
      <c r="P25" s="41">
        <f t="shared" si="7"/>
        <v>2.3405077441860449</v>
      </c>
      <c r="Q25" s="42">
        <f>COUNTIF(Vertices[PageRank], "&gt;= " &amp; P25) - COUNTIF(Vertices[PageRank], "&gt;=" &amp; P26)</f>
        <v>0</v>
      </c>
      <c r="R25" s="41">
        <f t="shared" si="8"/>
        <v>0.5348837209302324</v>
      </c>
      <c r="S25" s="46">
        <f>COUNTIF(Vertices[Clustering Coefficient], "&gt;= " &amp; R25) - COUNTIF(Vertices[Clustering Coefficient], "&gt;=" &amp; R26)</f>
        <v>0</v>
      </c>
      <c r="T25" s="41">
        <f t="shared" ca="1" si="9"/>
        <v>5350.3486597815236</v>
      </c>
      <c r="U25" s="42">
        <f t="shared" ca="1" si="0"/>
        <v>8</v>
      </c>
    </row>
    <row r="26" spans="1:21" x14ac:dyDescent="0.25">
      <c r="A26" s="35"/>
      <c r="B26" s="35"/>
      <c r="D26" s="34">
        <f t="shared" si="1"/>
        <v>6.0232558139534911</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550.13953506976725</v>
      </c>
      <c r="K26" s="40">
        <f>COUNTIF(Vertices[Betweenness Centrality], "&gt;= " &amp; J26) - COUNTIF(Vertices[Betweenness Centrality], "&gt;=" &amp; J27)</f>
        <v>1</v>
      </c>
      <c r="L26" s="39">
        <f t="shared" si="5"/>
        <v>0.55905241860465138</v>
      </c>
      <c r="M26" s="40">
        <f>COUNTIF(Vertices[Closeness Centrality], "&gt;= " &amp; L26) - COUNTIF(Vertices[Closeness Centrality], "&gt;=" &amp; L27)</f>
        <v>0</v>
      </c>
      <c r="N26" s="39">
        <f t="shared" si="6"/>
        <v>8.4050790697674418E-2</v>
      </c>
      <c r="O26" s="40">
        <f>COUNTIF(Vertices[Eigenvector Centrality], "&gt;= " &amp; N26) - COUNTIF(Vertices[Eigenvector Centrality], "&gt;=" &amp; N27)</f>
        <v>0</v>
      </c>
      <c r="P26" s="39">
        <f t="shared" si="7"/>
        <v>2.4211379069767425</v>
      </c>
      <c r="Q26" s="40">
        <f>COUNTIF(Vertices[PageRank], "&gt;= " &amp; P26) - COUNTIF(Vertices[PageRank], "&gt;=" &amp; P27)</f>
        <v>0</v>
      </c>
      <c r="R26" s="39">
        <f t="shared" si="8"/>
        <v>0.55813953488372081</v>
      </c>
      <c r="S26" s="45">
        <f>COUNTIF(Vertices[Clustering Coefficient], "&gt;= " &amp; R26) - COUNTIF(Vertices[Clustering Coefficient], "&gt;=" &amp; R27)</f>
        <v>0</v>
      </c>
      <c r="T26" s="39">
        <f t="shared" ca="1" si="9"/>
        <v>5572.3451428080725</v>
      </c>
      <c r="U26" s="40">
        <f t="shared" ca="1" si="0"/>
        <v>6</v>
      </c>
    </row>
    <row r="27" spans="1:21" x14ac:dyDescent="0.25">
      <c r="A27" s="35"/>
      <c r="B27" s="35"/>
      <c r="D27" s="34">
        <f t="shared" si="1"/>
        <v>6.2325581395348868</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573.06201569767427</v>
      </c>
      <c r="K27" s="42">
        <f>COUNTIF(Vertices[Betweenness Centrality], "&gt;= " &amp; J27) - COUNTIF(Vertices[Betweenness Centrality], "&gt;=" &amp; J28)</f>
        <v>0</v>
      </c>
      <c r="L27" s="41">
        <f t="shared" si="5"/>
        <v>0.58226018604651186</v>
      </c>
      <c r="M27" s="42">
        <f>COUNTIF(Vertices[Closeness Centrality], "&gt;= " &amp; L27) - COUNTIF(Vertices[Closeness Centrality], "&gt;=" &amp; L28)</f>
        <v>0</v>
      </c>
      <c r="N27" s="41">
        <f t="shared" si="6"/>
        <v>8.7552906976744185E-2</v>
      </c>
      <c r="O27" s="42">
        <f>COUNTIF(Vertices[Eigenvector Centrality], "&gt;= " &amp; N27) - COUNTIF(Vertices[Eigenvector Centrality], "&gt;=" &amp; N28)</f>
        <v>0</v>
      </c>
      <c r="P27" s="41">
        <f t="shared" si="7"/>
        <v>2.50176806976744</v>
      </c>
      <c r="Q27" s="42">
        <f>COUNTIF(Vertices[PageRank], "&gt;= " &amp; P27) - COUNTIF(Vertices[PageRank], "&gt;=" &amp; P28)</f>
        <v>0</v>
      </c>
      <c r="R27" s="41">
        <f t="shared" si="8"/>
        <v>0.58139534883720922</v>
      </c>
      <c r="S27" s="46">
        <f>COUNTIF(Vertices[Clustering Coefficient], "&gt;= " &amp; R27) - COUNTIF(Vertices[Clustering Coefficient], "&gt;=" &amp; R28)</f>
        <v>0</v>
      </c>
      <c r="T27" s="41">
        <f t="shared" ca="1" si="9"/>
        <v>5794.3416258346215</v>
      </c>
      <c r="U27" s="42">
        <f t="shared" ca="1" si="0"/>
        <v>7</v>
      </c>
    </row>
    <row r="28" spans="1:21" x14ac:dyDescent="0.25">
      <c r="D28" s="34">
        <f t="shared" si="1"/>
        <v>6.4418604651162825</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595.98449632558129</v>
      </c>
      <c r="K28" s="40">
        <f>COUNTIF(Vertices[Betweenness Centrality], "&gt;= " &amp; J28) - COUNTIF(Vertices[Betweenness Centrality], "&gt;=" &amp; J29)</f>
        <v>0</v>
      </c>
      <c r="L28" s="39">
        <f t="shared" si="5"/>
        <v>0.60546795348837235</v>
      </c>
      <c r="M28" s="40">
        <f>COUNTIF(Vertices[Closeness Centrality], "&gt;= " &amp; L28) - COUNTIF(Vertices[Closeness Centrality], "&gt;=" &amp; L29)</f>
        <v>0</v>
      </c>
      <c r="N28" s="39">
        <f t="shared" si="6"/>
        <v>9.1055023255813952E-2</v>
      </c>
      <c r="O28" s="40">
        <f>COUNTIF(Vertices[Eigenvector Centrality], "&gt;= " &amp; N28) - COUNTIF(Vertices[Eigenvector Centrality], "&gt;=" &amp; N29)</f>
        <v>0</v>
      </c>
      <c r="P28" s="39">
        <f t="shared" si="7"/>
        <v>2.5823982325581376</v>
      </c>
      <c r="Q28" s="40">
        <f>COUNTIF(Vertices[PageRank], "&gt;= " &amp; P28) - COUNTIF(Vertices[PageRank], "&gt;=" &amp; P29)</f>
        <v>1</v>
      </c>
      <c r="R28" s="39">
        <f t="shared" si="8"/>
        <v>0.60465116279069764</v>
      </c>
      <c r="S28" s="45">
        <f>COUNTIF(Vertices[Clustering Coefficient], "&gt;= " &amp; R28) - COUNTIF(Vertices[Clustering Coefficient], "&gt;=" &amp; R29)</f>
        <v>0</v>
      </c>
      <c r="T28" s="39">
        <f t="shared" ca="1" si="9"/>
        <v>6016.3381088611704</v>
      </c>
      <c r="U28" s="40">
        <f t="shared" ca="1" si="0"/>
        <v>10</v>
      </c>
    </row>
    <row r="29" spans="1:21" x14ac:dyDescent="0.25">
      <c r="D29" s="34">
        <f t="shared" si="1"/>
        <v>6.6511627906976782</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618.90697695348831</v>
      </c>
      <c r="K29" s="42">
        <f>COUNTIF(Vertices[Betweenness Centrality], "&gt;= " &amp; J29) - COUNTIF(Vertices[Betweenness Centrality], "&gt;=" &amp; J30)</f>
        <v>0</v>
      </c>
      <c r="L29" s="41">
        <f t="shared" si="5"/>
        <v>0.62867572093023283</v>
      </c>
      <c r="M29" s="42">
        <f>COUNTIF(Vertices[Closeness Centrality], "&gt;= " &amp; L29) - COUNTIF(Vertices[Closeness Centrality], "&gt;=" &amp; L30)</f>
        <v>0</v>
      </c>
      <c r="N29" s="41">
        <f t="shared" si="6"/>
        <v>9.4557139534883719E-2</v>
      </c>
      <c r="O29" s="42">
        <f>COUNTIF(Vertices[Eigenvector Centrality], "&gt;= " &amp; N29) - COUNTIF(Vertices[Eigenvector Centrality], "&gt;=" &amp; N30)</f>
        <v>0</v>
      </c>
      <c r="P29" s="41">
        <f t="shared" si="7"/>
        <v>2.6630283953488352</v>
      </c>
      <c r="Q29" s="42">
        <f>COUNTIF(Vertices[PageRank], "&gt;= " &amp; P29) - COUNTIF(Vertices[PageRank], "&gt;=" &amp; P30)</f>
        <v>0</v>
      </c>
      <c r="R29" s="41">
        <f t="shared" si="8"/>
        <v>0.62790697674418605</v>
      </c>
      <c r="S29" s="46">
        <f>COUNTIF(Vertices[Clustering Coefficient], "&gt;= " &amp; R29) - COUNTIF(Vertices[Clustering Coefficient], "&gt;=" &amp; R30)</f>
        <v>0</v>
      </c>
      <c r="T29" s="41">
        <f t="shared" ca="1" si="9"/>
        <v>6238.3345918877194</v>
      </c>
      <c r="U29" s="42">
        <f t="shared" ca="1" si="0"/>
        <v>4</v>
      </c>
    </row>
    <row r="30" spans="1:21" x14ac:dyDescent="0.25">
      <c r="D30" s="34">
        <f t="shared" si="1"/>
        <v>6.860465116279074</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641.82945758139533</v>
      </c>
      <c r="K30" s="40">
        <f>COUNTIF(Vertices[Betweenness Centrality], "&gt;= " &amp; J30) - COUNTIF(Vertices[Betweenness Centrality], "&gt;=" &amp; J31)</f>
        <v>1</v>
      </c>
      <c r="L30" s="39">
        <f t="shared" si="5"/>
        <v>0.65188348837209331</v>
      </c>
      <c r="M30" s="40">
        <f>COUNTIF(Vertices[Closeness Centrality], "&gt;= " &amp; L30) - COUNTIF(Vertices[Closeness Centrality], "&gt;=" &amp; L31)</f>
        <v>0</v>
      </c>
      <c r="N30" s="39">
        <f t="shared" si="6"/>
        <v>9.8059255813953486E-2</v>
      </c>
      <c r="O30" s="40">
        <f>COUNTIF(Vertices[Eigenvector Centrality], "&gt;= " &amp; N30) - COUNTIF(Vertices[Eigenvector Centrality], "&gt;=" &amp; N31)</f>
        <v>0</v>
      </c>
      <c r="P30" s="39">
        <f t="shared" si="7"/>
        <v>2.7436585581395327</v>
      </c>
      <c r="Q30" s="40">
        <f>COUNTIF(Vertices[PageRank], "&gt;= " &amp; P30) - COUNTIF(Vertices[PageRank], "&gt;=" &amp; P31)</f>
        <v>0</v>
      </c>
      <c r="R30" s="39">
        <f t="shared" si="8"/>
        <v>0.65116279069767447</v>
      </c>
      <c r="S30" s="45">
        <f>COUNTIF(Vertices[Clustering Coefficient], "&gt;= " &amp; R30) - COUNTIF(Vertices[Clustering Coefficient], "&gt;=" &amp; R31)</f>
        <v>0</v>
      </c>
      <c r="T30" s="39">
        <f t="shared" ca="1" si="9"/>
        <v>6460.3310749142684</v>
      </c>
      <c r="U30" s="40">
        <f t="shared" ca="1" si="0"/>
        <v>15</v>
      </c>
    </row>
    <row r="31" spans="1:21" x14ac:dyDescent="0.25">
      <c r="D31" s="34">
        <f t="shared" si="1"/>
        <v>7.0697674418604697</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664.75193820930235</v>
      </c>
      <c r="K31" s="42">
        <f>COUNTIF(Vertices[Betweenness Centrality], "&gt;= " &amp; J31) - COUNTIF(Vertices[Betweenness Centrality], "&gt;=" &amp; J32)</f>
        <v>0</v>
      </c>
      <c r="L31" s="41">
        <f t="shared" si="5"/>
        <v>0.67509125581395379</v>
      </c>
      <c r="M31" s="42">
        <f>COUNTIF(Vertices[Closeness Centrality], "&gt;= " &amp; L31) - COUNTIF(Vertices[Closeness Centrality], "&gt;=" &amp; L32)</f>
        <v>0</v>
      </c>
      <c r="N31" s="41">
        <f t="shared" si="6"/>
        <v>0.10156137209302325</v>
      </c>
      <c r="O31" s="42">
        <f>COUNTIF(Vertices[Eigenvector Centrality], "&gt;= " &amp; N31) - COUNTIF(Vertices[Eigenvector Centrality], "&gt;=" &amp; N32)</f>
        <v>0</v>
      </c>
      <c r="P31" s="41">
        <f t="shared" si="7"/>
        <v>2.8242887209302303</v>
      </c>
      <c r="Q31" s="42">
        <f>COUNTIF(Vertices[PageRank], "&gt;= " &amp; P31) - COUNTIF(Vertices[PageRank], "&gt;=" &amp; P32)</f>
        <v>0</v>
      </c>
      <c r="R31" s="41">
        <f t="shared" si="8"/>
        <v>0.67441860465116288</v>
      </c>
      <c r="S31" s="46">
        <f>COUNTIF(Vertices[Clustering Coefficient], "&gt;= " &amp; R31) - COUNTIF(Vertices[Clustering Coefficient], "&gt;=" &amp; R32)</f>
        <v>0</v>
      </c>
      <c r="T31" s="41">
        <f t="shared" ca="1" si="9"/>
        <v>6682.3275579408173</v>
      </c>
      <c r="U31" s="42">
        <f t="shared" ca="1" si="0"/>
        <v>20</v>
      </c>
    </row>
    <row r="32" spans="1:21" x14ac:dyDescent="0.25">
      <c r="D32" s="34">
        <f t="shared" si="1"/>
        <v>7.2790697674418654</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687.67441883720937</v>
      </c>
      <c r="K32" s="40">
        <f>COUNTIF(Vertices[Betweenness Centrality], "&gt;= " &amp; J32) - COUNTIF(Vertices[Betweenness Centrality], "&gt;=" &amp; J33)</f>
        <v>0</v>
      </c>
      <c r="L32" s="39">
        <f t="shared" si="5"/>
        <v>0.69829902325581428</v>
      </c>
      <c r="M32" s="40">
        <f>COUNTIF(Vertices[Closeness Centrality], "&gt;= " &amp; L32) - COUNTIF(Vertices[Closeness Centrality], "&gt;=" &amp; L33)</f>
        <v>0</v>
      </c>
      <c r="N32" s="39">
        <f t="shared" si="6"/>
        <v>0.10506348837209302</v>
      </c>
      <c r="O32" s="40">
        <f>COUNTIF(Vertices[Eigenvector Centrality], "&gt;= " &amp; N32) - COUNTIF(Vertices[Eigenvector Centrality], "&gt;=" &amp; N33)</f>
        <v>0</v>
      </c>
      <c r="P32" s="39">
        <f t="shared" si="7"/>
        <v>2.9049188837209279</v>
      </c>
      <c r="Q32" s="40">
        <f>COUNTIF(Vertices[PageRank], "&gt;= " &amp; P32) - COUNTIF(Vertices[PageRank], "&gt;=" &amp; P33)</f>
        <v>0</v>
      </c>
      <c r="R32" s="39">
        <f t="shared" si="8"/>
        <v>0.69767441860465129</v>
      </c>
      <c r="S32" s="45">
        <f>COUNTIF(Vertices[Clustering Coefficient], "&gt;= " &amp; R32) - COUNTIF(Vertices[Clustering Coefficient], "&gt;=" &amp; R33)</f>
        <v>0</v>
      </c>
      <c r="T32" s="39">
        <f t="shared" ca="1" si="9"/>
        <v>6904.3240409673663</v>
      </c>
      <c r="U32" s="40">
        <f t="shared" ca="1" si="0"/>
        <v>15</v>
      </c>
    </row>
    <row r="33" spans="1:21" x14ac:dyDescent="0.25">
      <c r="D33" s="34">
        <f t="shared" si="1"/>
        <v>7.4883720930232611</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710.59689946511639</v>
      </c>
      <c r="K33" s="42">
        <f>COUNTIF(Vertices[Betweenness Centrality], "&gt;= " &amp; J33) - COUNTIF(Vertices[Betweenness Centrality], "&gt;=" &amp; J34)</f>
        <v>1</v>
      </c>
      <c r="L33" s="41">
        <f t="shared" si="5"/>
        <v>0.72150679069767476</v>
      </c>
      <c r="M33" s="42">
        <f>COUNTIF(Vertices[Closeness Centrality], "&gt;= " &amp; L33) - COUNTIF(Vertices[Closeness Centrality], "&gt;=" &amp; L34)</f>
        <v>0</v>
      </c>
      <c r="N33" s="41">
        <f t="shared" si="6"/>
        <v>0.10856560465116279</v>
      </c>
      <c r="O33" s="42">
        <f>COUNTIF(Vertices[Eigenvector Centrality], "&gt;= " &amp; N33) - COUNTIF(Vertices[Eigenvector Centrality], "&gt;=" &amp; N34)</f>
        <v>0</v>
      </c>
      <c r="P33" s="41">
        <f t="shared" si="7"/>
        <v>2.9855490465116254</v>
      </c>
      <c r="Q33" s="42">
        <f>COUNTIF(Vertices[PageRank], "&gt;= " &amp; P33) - COUNTIF(Vertices[PageRank], "&gt;=" &amp; P34)</f>
        <v>0</v>
      </c>
      <c r="R33" s="41">
        <f t="shared" si="8"/>
        <v>0.72093023255813971</v>
      </c>
      <c r="S33" s="46">
        <f>COUNTIF(Vertices[Clustering Coefficient], "&gt;= " &amp; R33) - COUNTIF(Vertices[Clustering Coefficient], "&gt;=" &amp; R34)</f>
        <v>0</v>
      </c>
      <c r="T33" s="41">
        <f t="shared" ca="1" si="9"/>
        <v>7126.3205239939152</v>
      </c>
      <c r="U33" s="42">
        <f t="shared" ca="1" si="0"/>
        <v>17</v>
      </c>
    </row>
    <row r="34" spans="1:21" x14ac:dyDescent="0.25">
      <c r="D34" s="34">
        <f t="shared" si="1"/>
        <v>7.6976744186046568</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733.51938009302341</v>
      </c>
      <c r="K34" s="40">
        <f>COUNTIF(Vertices[Betweenness Centrality], "&gt;= " &amp; J34) - COUNTIF(Vertices[Betweenness Centrality], "&gt;=" &amp; J35)</f>
        <v>0</v>
      </c>
      <c r="L34" s="39">
        <f t="shared" si="5"/>
        <v>0.74471455813953524</v>
      </c>
      <c r="M34" s="40">
        <f>COUNTIF(Vertices[Closeness Centrality], "&gt;= " &amp; L34) - COUNTIF(Vertices[Closeness Centrality], "&gt;=" &amp; L35)</f>
        <v>0</v>
      </c>
      <c r="N34" s="39">
        <f t="shared" si="6"/>
        <v>0.11206772093023255</v>
      </c>
      <c r="O34" s="40">
        <f>COUNTIF(Vertices[Eigenvector Centrality], "&gt;= " &amp; N34) - COUNTIF(Vertices[Eigenvector Centrality], "&gt;=" &amp; N35)</f>
        <v>0</v>
      </c>
      <c r="P34" s="39">
        <f t="shared" si="7"/>
        <v>3.066179209302323</v>
      </c>
      <c r="Q34" s="40">
        <f>COUNTIF(Vertices[PageRank], "&gt;= " &amp; P34) - COUNTIF(Vertices[PageRank], "&gt;=" &amp; P35)</f>
        <v>0</v>
      </c>
      <c r="R34" s="39">
        <f t="shared" si="8"/>
        <v>0.74418604651162812</v>
      </c>
      <c r="S34" s="45">
        <f>COUNTIF(Vertices[Clustering Coefficient], "&gt;= " &amp; R34) - COUNTIF(Vertices[Clustering Coefficient], "&gt;=" &amp; R35)</f>
        <v>0</v>
      </c>
      <c r="T34" s="39">
        <f t="shared" ca="1" si="9"/>
        <v>7348.3170070204642</v>
      </c>
      <c r="U34" s="40">
        <f t="shared" ca="1" si="0"/>
        <v>8</v>
      </c>
    </row>
    <row r="35" spans="1:21" x14ac:dyDescent="0.25">
      <c r="D35" s="34">
        <f t="shared" si="1"/>
        <v>7.9069767441860526</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756.44186072093044</v>
      </c>
      <c r="K35" s="42">
        <f>COUNTIF(Vertices[Betweenness Centrality], "&gt;= " &amp; J35) - COUNTIF(Vertices[Betweenness Centrality], "&gt;=" &amp; J36)</f>
        <v>0</v>
      </c>
      <c r="L35" s="41">
        <f t="shared" si="5"/>
        <v>0.76792232558139573</v>
      </c>
      <c r="M35" s="42">
        <f>COUNTIF(Vertices[Closeness Centrality], "&gt;= " &amp; L35) - COUNTIF(Vertices[Closeness Centrality], "&gt;=" &amp; L36)</f>
        <v>0</v>
      </c>
      <c r="N35" s="41">
        <f t="shared" si="6"/>
        <v>0.11556983720930232</v>
      </c>
      <c r="O35" s="42">
        <f>COUNTIF(Vertices[Eigenvector Centrality], "&gt;= " &amp; N35) - COUNTIF(Vertices[Eigenvector Centrality], "&gt;=" &amp; N36)</f>
        <v>0</v>
      </c>
      <c r="P35" s="41">
        <f t="shared" si="7"/>
        <v>3.1468093720930206</v>
      </c>
      <c r="Q35" s="42">
        <f>COUNTIF(Vertices[PageRank], "&gt;= " &amp; P35) - COUNTIF(Vertices[PageRank], "&gt;=" &amp; P36)</f>
        <v>0</v>
      </c>
      <c r="R35" s="41">
        <f t="shared" si="8"/>
        <v>0.76744186046511653</v>
      </c>
      <c r="S35" s="46">
        <f>COUNTIF(Vertices[Clustering Coefficient], "&gt;= " &amp; R35) - COUNTIF(Vertices[Clustering Coefficient], "&gt;=" &amp; R36)</f>
        <v>0</v>
      </c>
      <c r="T35" s="41">
        <f t="shared" ca="1" si="9"/>
        <v>7570.3134900470131</v>
      </c>
      <c r="U35" s="42">
        <f t="shared" ca="1" si="0"/>
        <v>2</v>
      </c>
    </row>
    <row r="36" spans="1:21" x14ac:dyDescent="0.25">
      <c r="D36" s="34">
        <f t="shared" si="1"/>
        <v>8.1162790697674474</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779.36434134883746</v>
      </c>
      <c r="K36" s="40">
        <f>COUNTIF(Vertices[Betweenness Centrality], "&gt;= " &amp; J36) - COUNTIF(Vertices[Betweenness Centrality], "&gt;=" &amp; J37)</f>
        <v>0</v>
      </c>
      <c r="L36" s="39">
        <f t="shared" si="5"/>
        <v>0.79113009302325621</v>
      </c>
      <c r="M36" s="40">
        <f>COUNTIF(Vertices[Closeness Centrality], "&gt;= " &amp; L36) - COUNTIF(Vertices[Closeness Centrality], "&gt;=" &amp; L37)</f>
        <v>0</v>
      </c>
      <c r="N36" s="39">
        <f t="shared" si="6"/>
        <v>0.11907195348837209</v>
      </c>
      <c r="O36" s="40">
        <f>COUNTIF(Vertices[Eigenvector Centrality], "&gt;= " &amp; N36) - COUNTIF(Vertices[Eigenvector Centrality], "&gt;=" &amp; N37)</f>
        <v>0</v>
      </c>
      <c r="P36" s="39">
        <f t="shared" si="7"/>
        <v>3.2274395348837182</v>
      </c>
      <c r="Q36" s="40">
        <f>COUNTIF(Vertices[PageRank], "&gt;= " &amp; P36) - COUNTIF(Vertices[PageRank], "&gt;=" &amp; P37)</f>
        <v>0</v>
      </c>
      <c r="R36" s="39">
        <f t="shared" si="8"/>
        <v>0.79069767441860495</v>
      </c>
      <c r="S36" s="45">
        <f>COUNTIF(Vertices[Clustering Coefficient], "&gt;= " &amp; R36) - COUNTIF(Vertices[Clustering Coefficient], "&gt;=" &amp; R37)</f>
        <v>0</v>
      </c>
      <c r="T36" s="39">
        <f t="shared" ca="1" si="9"/>
        <v>7792.3099730735621</v>
      </c>
      <c r="U36" s="40">
        <f t="shared" ca="1" si="0"/>
        <v>5</v>
      </c>
    </row>
    <row r="37" spans="1:21" x14ac:dyDescent="0.25">
      <c r="D37" s="34">
        <f t="shared" si="1"/>
        <v>8.3255813953488431</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802.28682197674448</v>
      </c>
      <c r="K37" s="42">
        <f>COUNTIF(Vertices[Betweenness Centrality], "&gt;= " &amp; J37) - COUNTIF(Vertices[Betweenness Centrality], "&gt;=" &amp; J38)</f>
        <v>0</v>
      </c>
      <c r="L37" s="41">
        <f t="shared" si="5"/>
        <v>0.81433786046511669</v>
      </c>
      <c r="M37" s="42">
        <f>COUNTIF(Vertices[Closeness Centrality], "&gt;= " &amp; L37) - COUNTIF(Vertices[Closeness Centrality], "&gt;=" &amp; L38)</f>
        <v>0</v>
      </c>
      <c r="N37" s="41">
        <f t="shared" si="6"/>
        <v>0.12257406976744185</v>
      </c>
      <c r="O37" s="42">
        <f>COUNTIF(Vertices[Eigenvector Centrality], "&gt;= " &amp; N37) - COUNTIF(Vertices[Eigenvector Centrality], "&gt;=" &amp; N38)</f>
        <v>0</v>
      </c>
      <c r="P37" s="41">
        <f t="shared" si="7"/>
        <v>3.3080696976744157</v>
      </c>
      <c r="Q37" s="42">
        <f>COUNTIF(Vertices[PageRank], "&gt;= " &amp; P37) - COUNTIF(Vertices[PageRank], "&gt;=" &amp; P38)</f>
        <v>0</v>
      </c>
      <c r="R37" s="41">
        <f t="shared" si="8"/>
        <v>0.81395348837209336</v>
      </c>
      <c r="S37" s="46">
        <f>COUNTIF(Vertices[Clustering Coefficient], "&gt;= " &amp; R37) - COUNTIF(Vertices[Clustering Coefficient], "&gt;=" &amp; R38)</f>
        <v>0</v>
      </c>
      <c r="T37" s="41">
        <f t="shared" ca="1" si="9"/>
        <v>8014.3064561001111</v>
      </c>
      <c r="U37" s="42">
        <f t="shared" ca="1" si="0"/>
        <v>3</v>
      </c>
    </row>
    <row r="38" spans="1:21" x14ac:dyDescent="0.25">
      <c r="A38" s="35" t="s">
        <v>82</v>
      </c>
      <c r="B38" s="48">
        <f>IF(COUNT(Vertices[Degree])&gt;0, D2, NoMetricMessage)</f>
        <v>1</v>
      </c>
      <c r="D38" s="34">
        <f t="shared" si="1"/>
        <v>8.5348837209302388</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825.2093026046515</v>
      </c>
      <c r="K38" s="40">
        <f>COUNTIF(Vertices[Betweenness Centrality], "&gt;= " &amp; J38) - COUNTIF(Vertices[Betweenness Centrality], "&gt;=" &amp; J39)</f>
        <v>0</v>
      </c>
      <c r="L38" s="39">
        <f t="shared" si="5"/>
        <v>0.83754562790697717</v>
      </c>
      <c r="M38" s="40">
        <f>COUNTIF(Vertices[Closeness Centrality], "&gt;= " &amp; L38) - COUNTIF(Vertices[Closeness Centrality], "&gt;=" &amp; L39)</f>
        <v>0</v>
      </c>
      <c r="N38" s="39">
        <f t="shared" si="6"/>
        <v>0.12607618604651163</v>
      </c>
      <c r="O38" s="40">
        <f>COUNTIF(Vertices[Eigenvector Centrality], "&gt;= " &amp; N38) - COUNTIF(Vertices[Eigenvector Centrality], "&gt;=" &amp; N39)</f>
        <v>0</v>
      </c>
      <c r="P38" s="39">
        <f t="shared" si="7"/>
        <v>3.3886998604651133</v>
      </c>
      <c r="Q38" s="40">
        <f>COUNTIF(Vertices[PageRank], "&gt;= " &amp; P38) - COUNTIF(Vertices[PageRank], "&gt;=" &amp; P39)</f>
        <v>0</v>
      </c>
      <c r="R38" s="39">
        <f t="shared" si="8"/>
        <v>0.83720930232558177</v>
      </c>
      <c r="S38" s="45">
        <f>COUNTIF(Vertices[Clustering Coefficient], "&gt;= " &amp; R38) - COUNTIF(Vertices[Clustering Coefficient], "&gt;=" &amp; R39)</f>
        <v>0</v>
      </c>
      <c r="T38" s="39">
        <f t="shared" ca="1" si="9"/>
        <v>8236.3029391266591</v>
      </c>
      <c r="U38" s="40">
        <f t="shared" ca="1" si="0"/>
        <v>2</v>
      </c>
    </row>
    <row r="39" spans="1:21" x14ac:dyDescent="0.25">
      <c r="A39" s="35" t="s">
        <v>83</v>
      </c>
      <c r="B39" s="48">
        <f>IF(COUNT(Vertices[Degree])&gt;0, D45, NoMetricMessage)</f>
        <v>10</v>
      </c>
      <c r="D39" s="34">
        <f t="shared" si="1"/>
        <v>8.7441860465116346</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848.13178323255852</v>
      </c>
      <c r="K39" s="42">
        <f>COUNTIF(Vertices[Betweenness Centrality], "&gt;= " &amp; J39) - COUNTIF(Vertices[Betweenness Centrality], "&gt;=" &amp; J40)</f>
        <v>0</v>
      </c>
      <c r="L39" s="41">
        <f t="shared" si="5"/>
        <v>0.86075339534883766</v>
      </c>
      <c r="M39" s="42">
        <f>COUNTIF(Vertices[Closeness Centrality], "&gt;= " &amp; L39) - COUNTIF(Vertices[Closeness Centrality], "&gt;=" &amp; L40)</f>
        <v>0</v>
      </c>
      <c r="N39" s="41">
        <f t="shared" si="6"/>
        <v>0.1295783023255814</v>
      </c>
      <c r="O39" s="42">
        <f>COUNTIF(Vertices[Eigenvector Centrality], "&gt;= " &amp; N39) - COUNTIF(Vertices[Eigenvector Centrality], "&gt;=" &amp; N40)</f>
        <v>0</v>
      </c>
      <c r="P39" s="41">
        <f t="shared" si="7"/>
        <v>3.4693300232558109</v>
      </c>
      <c r="Q39" s="42">
        <f>COUNTIF(Vertices[PageRank], "&gt;= " &amp; P39) - COUNTIF(Vertices[PageRank], "&gt;=" &amp; P40)</f>
        <v>0</v>
      </c>
      <c r="R39" s="41">
        <f t="shared" si="8"/>
        <v>0.86046511627907019</v>
      </c>
      <c r="S39" s="46">
        <f>COUNTIF(Vertices[Clustering Coefficient], "&gt;= " &amp; R39) - COUNTIF(Vertices[Clustering Coefficient], "&gt;=" &amp; R40)</f>
        <v>0</v>
      </c>
      <c r="T39" s="41">
        <f t="shared" ca="1" si="9"/>
        <v>8458.2994221532081</v>
      </c>
      <c r="U39" s="42">
        <f t="shared" ca="1" si="0"/>
        <v>4</v>
      </c>
    </row>
    <row r="40" spans="1:21" x14ac:dyDescent="0.25">
      <c r="A40" s="35" t="s">
        <v>84</v>
      </c>
      <c r="B40" s="49">
        <f>IFERROR(AVERAGE(Vertices[Degree]),NoMetricMessage)</f>
        <v>1.4545454545454546</v>
      </c>
      <c r="D40" s="34">
        <f t="shared" si="1"/>
        <v>8.9534883720930303</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871.05426386046554</v>
      </c>
      <c r="K40" s="40">
        <f>COUNTIF(Vertices[Betweenness Centrality], "&gt;= " &amp; J40) - COUNTIF(Vertices[Betweenness Centrality], "&gt;=" &amp; J41)</f>
        <v>0</v>
      </c>
      <c r="L40" s="39">
        <f t="shared" si="5"/>
        <v>0.88396116279069814</v>
      </c>
      <c r="M40" s="40">
        <f>COUNTIF(Vertices[Closeness Centrality], "&gt;= " &amp; L40) - COUNTIF(Vertices[Closeness Centrality], "&gt;=" &amp; L41)</f>
        <v>0</v>
      </c>
      <c r="N40" s="39">
        <f t="shared" si="6"/>
        <v>0.13308041860465117</v>
      </c>
      <c r="O40" s="40">
        <f>COUNTIF(Vertices[Eigenvector Centrality], "&gt;= " &amp; N40) - COUNTIF(Vertices[Eigenvector Centrality], "&gt;=" &amp; N41)</f>
        <v>0</v>
      </c>
      <c r="P40" s="39">
        <f t="shared" si="7"/>
        <v>3.5499601860465084</v>
      </c>
      <c r="Q40" s="40">
        <f>COUNTIF(Vertices[PageRank], "&gt;= " &amp; P40) - COUNTIF(Vertices[PageRank], "&gt;=" &amp; P41)</f>
        <v>0</v>
      </c>
      <c r="R40" s="39">
        <f t="shared" si="8"/>
        <v>0.8837209302325586</v>
      </c>
      <c r="S40" s="45">
        <f>COUNTIF(Vertices[Clustering Coefficient], "&gt;= " &amp; R40) - COUNTIF(Vertices[Clustering Coefficient], "&gt;=" &amp; R41)</f>
        <v>0</v>
      </c>
      <c r="T40" s="39">
        <f t="shared" ca="1" si="9"/>
        <v>8680.295905179757</v>
      </c>
      <c r="U40" s="40">
        <f t="shared" ca="1" si="0"/>
        <v>3</v>
      </c>
    </row>
    <row r="41" spans="1:21" x14ac:dyDescent="0.25">
      <c r="A41" s="35" t="s">
        <v>85</v>
      </c>
      <c r="B41" s="49">
        <f>IFERROR(MEDIAN(Vertices[Degree]),NoMetricMessage)</f>
        <v>1</v>
      </c>
      <c r="D41" s="34">
        <f t="shared" si="1"/>
        <v>9.162790697674426</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893.97674448837256</v>
      </c>
      <c r="K41" s="42">
        <f>COUNTIF(Vertices[Betweenness Centrality], "&gt;= " &amp; J41) - COUNTIF(Vertices[Betweenness Centrality], "&gt;=" &amp; J42)</f>
        <v>0</v>
      </c>
      <c r="L41" s="41">
        <f t="shared" si="5"/>
        <v>0.90716893023255862</v>
      </c>
      <c r="M41" s="42">
        <f>COUNTIF(Vertices[Closeness Centrality], "&gt;= " &amp; L41) - COUNTIF(Vertices[Closeness Centrality], "&gt;=" &amp; L42)</f>
        <v>0</v>
      </c>
      <c r="N41" s="41">
        <f t="shared" si="6"/>
        <v>0.13658253488372094</v>
      </c>
      <c r="O41" s="42">
        <f>COUNTIF(Vertices[Eigenvector Centrality], "&gt;= " &amp; N41) - COUNTIF(Vertices[Eigenvector Centrality], "&gt;=" &amp; N42)</f>
        <v>0</v>
      </c>
      <c r="P41" s="41">
        <f t="shared" si="7"/>
        <v>3.630590348837206</v>
      </c>
      <c r="Q41" s="42">
        <f>COUNTIF(Vertices[PageRank], "&gt;= " &amp; P41) - COUNTIF(Vertices[PageRank], "&gt;=" &amp; P42)</f>
        <v>0</v>
      </c>
      <c r="R41" s="41">
        <f t="shared" si="8"/>
        <v>0.90697674418604701</v>
      </c>
      <c r="S41" s="46">
        <f>COUNTIF(Vertices[Clustering Coefficient], "&gt;= " &amp; R41) - COUNTIF(Vertices[Clustering Coefficient], "&gt;=" &amp; R42)</f>
        <v>0</v>
      </c>
      <c r="T41" s="41">
        <f t="shared" ca="1" si="9"/>
        <v>8902.292388206306</v>
      </c>
      <c r="U41" s="42">
        <f t="shared" ca="1" si="0"/>
        <v>2</v>
      </c>
    </row>
    <row r="42" spans="1:21" x14ac:dyDescent="0.25">
      <c r="D42" s="34">
        <f t="shared" si="1"/>
        <v>9.3720930232558217</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916.89922511627958</v>
      </c>
      <c r="K42" s="40">
        <f>COUNTIF(Vertices[Betweenness Centrality], "&gt;= " &amp; J42) - COUNTIF(Vertices[Betweenness Centrality], "&gt;=" &amp; J43)</f>
        <v>0</v>
      </c>
      <c r="L42" s="39">
        <f t="shared" si="5"/>
        <v>0.93037669767441911</v>
      </c>
      <c r="M42" s="40">
        <f>COUNTIF(Vertices[Closeness Centrality], "&gt;= " &amp; L42) - COUNTIF(Vertices[Closeness Centrality], "&gt;=" &amp; L43)</f>
        <v>0</v>
      </c>
      <c r="N42" s="39">
        <f t="shared" si="6"/>
        <v>0.1400846511627907</v>
      </c>
      <c r="O42" s="40">
        <f>COUNTIF(Vertices[Eigenvector Centrality], "&gt;= " &amp; N42) - COUNTIF(Vertices[Eigenvector Centrality], "&gt;=" &amp; N43)</f>
        <v>0</v>
      </c>
      <c r="P42" s="39">
        <f t="shared" si="7"/>
        <v>3.7112205116279036</v>
      </c>
      <c r="Q42" s="40">
        <f>COUNTIF(Vertices[PageRank], "&gt;= " &amp; P42) - COUNTIF(Vertices[PageRank], "&gt;=" &amp; P43)</f>
        <v>0</v>
      </c>
      <c r="R42" s="39">
        <f t="shared" si="8"/>
        <v>0.93023255813953543</v>
      </c>
      <c r="S42" s="45">
        <f>COUNTIF(Vertices[Clustering Coefficient], "&gt;= " &amp; R42) - COUNTIF(Vertices[Clustering Coefficient], "&gt;=" &amp; R43)</f>
        <v>0</v>
      </c>
      <c r="T42" s="39">
        <f t="shared" ca="1" si="9"/>
        <v>9124.2888712328549</v>
      </c>
      <c r="U42" s="40">
        <f t="shared" ca="1" si="0"/>
        <v>2</v>
      </c>
    </row>
    <row r="43" spans="1:21" x14ac:dyDescent="0.25">
      <c r="D43" s="34">
        <f t="shared" si="1"/>
        <v>9.5813953488372174</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939.8217057441866</v>
      </c>
      <c r="K43" s="42">
        <f>COUNTIF(Vertices[Betweenness Centrality], "&gt;= " &amp; J43) - COUNTIF(Vertices[Betweenness Centrality], "&gt;=" &amp; J44)</f>
        <v>0</v>
      </c>
      <c r="L43" s="41">
        <f t="shared" si="5"/>
        <v>0.95358446511627959</v>
      </c>
      <c r="M43" s="42">
        <f>COUNTIF(Vertices[Closeness Centrality], "&gt;= " &amp; L43) - COUNTIF(Vertices[Closeness Centrality], "&gt;=" &amp; L44)</f>
        <v>0</v>
      </c>
      <c r="N43" s="41">
        <f t="shared" si="6"/>
        <v>0.14358676744186047</v>
      </c>
      <c r="O43" s="42">
        <f>COUNTIF(Vertices[Eigenvector Centrality], "&gt;= " &amp; N43) - COUNTIF(Vertices[Eigenvector Centrality], "&gt;=" &amp; N44)</f>
        <v>0</v>
      </c>
      <c r="P43" s="41">
        <f t="shared" si="7"/>
        <v>3.7918506744186011</v>
      </c>
      <c r="Q43" s="42">
        <f>COUNTIF(Vertices[PageRank], "&gt;= " &amp; P43) - COUNTIF(Vertices[PageRank], "&gt;=" &amp; P44)</f>
        <v>0</v>
      </c>
      <c r="R43" s="41">
        <f t="shared" si="8"/>
        <v>0.95348837209302384</v>
      </c>
      <c r="S43" s="46">
        <f>COUNTIF(Vertices[Clustering Coefficient], "&gt;= " &amp; R43) - COUNTIF(Vertices[Clustering Coefficient], "&gt;=" &amp; R44)</f>
        <v>0</v>
      </c>
      <c r="T43" s="41">
        <f t="shared" ca="1" si="9"/>
        <v>9346.2853542594039</v>
      </c>
      <c r="U43" s="42">
        <f t="shared" ca="1" si="0"/>
        <v>1</v>
      </c>
    </row>
    <row r="44" spans="1:21" x14ac:dyDescent="0.25">
      <c r="D44" s="34">
        <f t="shared" si="1"/>
        <v>9.7906976744186132</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962.74418637209362</v>
      </c>
      <c r="K44" s="40">
        <f>COUNTIF(Vertices[Betweenness Centrality], "&gt;= " &amp; J44) - COUNTIF(Vertices[Betweenness Centrality], "&gt;=" &amp; J45)</f>
        <v>0</v>
      </c>
      <c r="L44" s="39">
        <f t="shared" si="5"/>
        <v>0.97679223255814007</v>
      </c>
      <c r="M44" s="40">
        <f>COUNTIF(Vertices[Closeness Centrality], "&gt;= " &amp; L44) - COUNTIF(Vertices[Closeness Centrality], "&gt;=" &amp; L45)</f>
        <v>0</v>
      </c>
      <c r="N44" s="39">
        <f t="shared" si="6"/>
        <v>0.14708888372093024</v>
      </c>
      <c r="O44" s="40">
        <f>COUNTIF(Vertices[Eigenvector Centrality], "&gt;= " &amp; N44) - COUNTIF(Vertices[Eigenvector Centrality], "&gt;=" &amp; N45)</f>
        <v>0</v>
      </c>
      <c r="P44" s="39">
        <f t="shared" si="7"/>
        <v>3.8724808372092987</v>
      </c>
      <c r="Q44" s="40">
        <f>COUNTIF(Vertices[PageRank], "&gt;= " &amp; P44) - COUNTIF(Vertices[PageRank], "&gt;=" &amp; P45)</f>
        <v>0</v>
      </c>
      <c r="R44" s="39">
        <f t="shared" si="8"/>
        <v>0.97674418604651225</v>
      </c>
      <c r="S44" s="45">
        <f>COUNTIF(Vertices[Clustering Coefficient], "&gt;= " &amp; R44) - COUNTIF(Vertices[Clustering Coefficient], "&gt;=" &amp; R45)</f>
        <v>0</v>
      </c>
      <c r="T44" s="39">
        <f t="shared" ca="1" si="9"/>
        <v>9568.2818372859529</v>
      </c>
      <c r="U44" s="40">
        <f t="shared" ca="1" si="0"/>
        <v>0</v>
      </c>
    </row>
    <row r="45" spans="1:21" x14ac:dyDescent="0.25">
      <c r="D45" s="34">
        <f>MAX(Vertices[Degree])</f>
        <v>10</v>
      </c>
      <c r="E45" s="3">
        <f>COUNTIF(Vertices[Degree], "&gt;= " &amp; D45) - COUNTIF(Vertices[Degree], "&gt;=" &amp; D46)</f>
        <v>1</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985.66666699999996</v>
      </c>
      <c r="K45" s="44">
        <f>COUNTIF(Vertices[Betweenness Centrality], "&gt;= " &amp; J45) - COUNTIF(Vertices[Betweenness Centrality], "&gt;=" &amp; J46)</f>
        <v>1</v>
      </c>
      <c r="L45" s="43">
        <f>MAX(Vertices[Closeness Centrality])</f>
        <v>1</v>
      </c>
      <c r="M45" s="44">
        <f>COUNTIF(Vertices[Closeness Centrality], "&gt;= " &amp; L45) - COUNTIF(Vertices[Closeness Centrality], "&gt;=" &amp; L46)</f>
        <v>82</v>
      </c>
      <c r="N45" s="43">
        <f>MAX(Vertices[Eigenvector Centrality])</f>
        <v>0.150591</v>
      </c>
      <c r="O45" s="44">
        <f>COUNTIF(Vertices[Eigenvector Centrality], "&gt;= " &amp; N45) - COUNTIF(Vertices[Eigenvector Centrality], "&gt;=" &amp; N46)</f>
        <v>1</v>
      </c>
      <c r="P45" s="43">
        <f>MAX(Vertices[PageRank])</f>
        <v>3.9531109999999998</v>
      </c>
      <c r="Q45" s="44">
        <f>COUNTIF(Vertices[PageRank], "&gt;= " &amp; P45) - COUNTIF(Vertices[PageRank], "&gt;=" &amp; P46)</f>
        <v>1</v>
      </c>
      <c r="R45" s="43">
        <f>MAX(Vertices[Clustering Coefficient])</f>
        <v>1</v>
      </c>
      <c r="S45" s="47">
        <f>COUNTIF(Vertices[Clustering Coefficient], "&gt;= " &amp; R45) - COUNTIF(Vertices[Clustering Coefficient], "&gt;=" &amp; R46)</f>
        <v>1</v>
      </c>
      <c r="T45" s="43">
        <f ca="1">MAX(INDIRECT(DynamicFilterSourceColumnRange))</f>
        <v>9790.2783203125</v>
      </c>
      <c r="U45" s="44">
        <f t="shared" ca="1" si="0"/>
        <v>1</v>
      </c>
    </row>
    <row r="52" spans="1:2" x14ac:dyDescent="0.25">
      <c r="A52" s="35" t="s">
        <v>89</v>
      </c>
      <c r="B52" s="48" t="str">
        <f>IF(COUNT(Vertices[In-Degree])&gt;0, F2, NoMetricMessage)</f>
        <v>Not Available</v>
      </c>
    </row>
    <row r="53" spans="1:2" x14ac:dyDescent="0.25">
      <c r="A53" s="35" t="s">
        <v>90</v>
      </c>
      <c r="B53" s="48" t="str">
        <f>IF(COUNT(Vertices[In-Degree])&gt;0, F45, NoMetricMessage)</f>
        <v>Not Available</v>
      </c>
    </row>
    <row r="54" spans="1:2" x14ac:dyDescent="0.25">
      <c r="A54" s="35" t="s">
        <v>91</v>
      </c>
      <c r="B54" s="49" t="str">
        <f>IFERROR(AVERAGE(Vertices[In-Degree]),NoMetricMessage)</f>
        <v>Not Available</v>
      </c>
    </row>
    <row r="55" spans="1:2" x14ac:dyDescent="0.25">
      <c r="A55" s="35" t="s">
        <v>92</v>
      </c>
      <c r="B55" s="49" t="str">
        <f>IFERROR(MEDIAN(Vertices[In-Degree]),NoMetricMessage)</f>
        <v>Not Available</v>
      </c>
    </row>
    <row r="66" spans="1:2" x14ac:dyDescent="0.25">
      <c r="A66" s="35" t="s">
        <v>95</v>
      </c>
      <c r="B66" s="48" t="str">
        <f>IF(COUNT(Vertices[Out-Degree])&gt;0, H2, NoMetricMessage)</f>
        <v>Not Available</v>
      </c>
    </row>
    <row r="67" spans="1:2" x14ac:dyDescent="0.25">
      <c r="A67" s="35" t="s">
        <v>96</v>
      </c>
      <c r="B67" s="48" t="str">
        <f>IF(COUNT(Vertices[Out-Degree])&gt;0, H45, NoMetricMessage)</f>
        <v>Not Available</v>
      </c>
    </row>
    <row r="68" spans="1:2" x14ac:dyDescent="0.25">
      <c r="A68" s="35" t="s">
        <v>97</v>
      </c>
      <c r="B68" s="49" t="str">
        <f>IFERROR(AVERAGE(Vertices[Out-Degree]),NoMetricMessage)</f>
        <v>Not Available</v>
      </c>
    </row>
    <row r="69" spans="1:2" x14ac:dyDescent="0.25">
      <c r="A69" s="35" t="s">
        <v>98</v>
      </c>
      <c r="B69" s="49" t="str">
        <f>IFERROR(MEDIAN(Vertices[Out-Degree]),NoMetricMessage)</f>
        <v>Not Available</v>
      </c>
    </row>
    <row r="80" spans="1:2" x14ac:dyDescent="0.25">
      <c r="A80" s="35" t="s">
        <v>101</v>
      </c>
      <c r="B80" s="49">
        <f>IF(COUNT(Vertices[Betweenness Centrality])&gt;0, J2, NoMetricMessage)</f>
        <v>0</v>
      </c>
    </row>
    <row r="81" spans="1:2" x14ac:dyDescent="0.25">
      <c r="A81" s="35" t="s">
        <v>102</v>
      </c>
      <c r="B81" s="49">
        <f>IF(COUNT(Vertices[Betweenness Centrality])&gt;0, J45, NoMetricMessage)</f>
        <v>985.66666699999996</v>
      </c>
    </row>
    <row r="82" spans="1:2" x14ac:dyDescent="0.25">
      <c r="A82" s="35" t="s">
        <v>103</v>
      </c>
      <c r="B82" s="49">
        <f>IFERROR(AVERAGE(Vertices[Betweenness Centrality]),NoMetricMessage)</f>
        <v>30.735537194214878</v>
      </c>
    </row>
    <row r="83" spans="1:2" x14ac:dyDescent="0.25">
      <c r="A83" s="35" t="s">
        <v>104</v>
      </c>
      <c r="B83" s="49">
        <f>IFERROR(MEDIAN(Vertices[Betweenness Centrality]),NoMetricMessage)</f>
        <v>0</v>
      </c>
    </row>
    <row r="94" spans="1:2" x14ac:dyDescent="0.25">
      <c r="A94" s="35" t="s">
        <v>107</v>
      </c>
      <c r="B94" s="49">
        <f>IF(COUNT(Vertices[Closeness Centrality])&gt;0, L2, NoMetricMessage)</f>
        <v>2.0660000000000001E-3</v>
      </c>
    </row>
    <row r="95" spans="1:2" x14ac:dyDescent="0.25">
      <c r="A95" s="35" t="s">
        <v>108</v>
      </c>
      <c r="B95" s="49">
        <f>IF(COUNT(Vertices[Closeness Centrality])&gt;0, L45, NoMetricMessage)</f>
        <v>1</v>
      </c>
    </row>
    <row r="96" spans="1:2" x14ac:dyDescent="0.25">
      <c r="A96" s="35" t="s">
        <v>109</v>
      </c>
      <c r="B96" s="49">
        <f>IFERROR(AVERAGE(Vertices[Closeness Centrality]),NoMetricMessage)</f>
        <v>0.44828228925619834</v>
      </c>
    </row>
    <row r="97" spans="1:2" x14ac:dyDescent="0.25">
      <c r="A97" s="35" t="s">
        <v>110</v>
      </c>
      <c r="B97" s="49">
        <f>IFERROR(MEDIAN(Vertices[Closeness Centrality]),NoMetricMessage)</f>
        <v>0.33333299999999999</v>
      </c>
    </row>
    <row r="108" spans="1:2" x14ac:dyDescent="0.25">
      <c r="A108" s="35" t="s">
        <v>113</v>
      </c>
      <c r="B108" s="49">
        <f>IF(COUNT(Vertices[Eigenvector Centrality])&gt;0, N2, NoMetricMessage)</f>
        <v>0</v>
      </c>
    </row>
    <row r="109" spans="1:2" x14ac:dyDescent="0.25">
      <c r="A109" s="35" t="s">
        <v>114</v>
      </c>
      <c r="B109" s="49">
        <f>IF(COUNT(Vertices[Eigenvector Centrality])&gt;0, N45, NoMetricMessage)</f>
        <v>0.150591</v>
      </c>
    </row>
    <row r="110" spans="1:2" x14ac:dyDescent="0.25">
      <c r="A110" s="35" t="s">
        <v>115</v>
      </c>
      <c r="B110" s="49">
        <f>IFERROR(AVERAGE(Vertices[Eigenvector Centrality]),NoMetricMessage)</f>
        <v>4.1322314049586769E-3</v>
      </c>
    </row>
    <row r="111" spans="1:2" x14ac:dyDescent="0.25">
      <c r="A111" s="35" t="s">
        <v>116</v>
      </c>
      <c r="B111" s="49">
        <f>IFERROR(MEDIAN(Vertices[Eigenvector Centrality]),NoMetricMessage)</f>
        <v>0</v>
      </c>
    </row>
    <row r="122" spans="1:2" x14ac:dyDescent="0.25">
      <c r="A122" s="35" t="s">
        <v>140</v>
      </c>
      <c r="B122" s="49">
        <f>IF(COUNT(Vertices[PageRank])&gt;0, P2, NoMetricMessage)</f>
        <v>0.486014</v>
      </c>
    </row>
    <row r="123" spans="1:2" x14ac:dyDescent="0.25">
      <c r="A123" s="35" t="s">
        <v>141</v>
      </c>
      <c r="B123" s="49">
        <f>IF(COUNT(Vertices[PageRank])&gt;0, P45, NoMetricMessage)</f>
        <v>3.9531109999999998</v>
      </c>
    </row>
    <row r="124" spans="1:2" x14ac:dyDescent="0.25">
      <c r="A124" s="35" t="s">
        <v>142</v>
      </c>
      <c r="B124" s="49">
        <f>IFERROR(AVERAGE(Vertices[PageRank]),NoMetricMessage)</f>
        <v>0.99999790495868035</v>
      </c>
    </row>
    <row r="125" spans="1:2" x14ac:dyDescent="0.25">
      <c r="A125" s="35" t="s">
        <v>143</v>
      </c>
      <c r="B125" s="49">
        <f>IFERROR(MEDIAN(Vertices[PageRank]),NoMetricMessage)</f>
        <v>0.99999800000000005</v>
      </c>
    </row>
    <row r="136" spans="1:2" x14ac:dyDescent="0.25">
      <c r="A136" s="35" t="s">
        <v>119</v>
      </c>
      <c r="B136" s="49">
        <f>IF(COUNT(Vertices[Clustering Coefficient])&gt;0, R2, NoMetricMessage)</f>
        <v>0</v>
      </c>
    </row>
    <row r="137" spans="1:2" x14ac:dyDescent="0.25">
      <c r="A137" s="35" t="s">
        <v>120</v>
      </c>
      <c r="B137" s="49">
        <f>IF(COUNT(Vertices[Clustering Coefficient])&gt;0, R45, NoMetricMessage)</f>
        <v>1</v>
      </c>
    </row>
    <row r="138" spans="1:2" x14ac:dyDescent="0.25">
      <c r="A138" s="35" t="s">
        <v>121</v>
      </c>
      <c r="B138" s="49">
        <f>IFERROR(AVERAGE(Vertices[Clustering Coefficient]),NoMetricMessage)</f>
        <v>5.6014692378328745E-3</v>
      </c>
    </row>
    <row r="139" spans="1:2" x14ac:dyDescent="0.25">
      <c r="A139" s="35" t="s">
        <v>122</v>
      </c>
      <c r="B139" s="49">
        <f>IFERROR(MEDIAN(Vertices[Clustering Coefficient]),NoMetricMessage)</f>
        <v>0</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3"/>
  <sheetViews>
    <sheetView workbookViewId="0"/>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6.85546875" customWidth="1"/>
    <col min="6" max="6" width="14.28515625" bestFit="1" customWidth="1"/>
    <col min="7" max="7" width="14.28515625" customWidth="1"/>
    <col min="9" max="9" width="39.140625" bestFit="1" customWidth="1"/>
    <col min="10" max="10" width="10.85546875" bestFit="1" customWidth="1"/>
    <col min="12" max="12" width="8.42578125" bestFit="1" customWidth="1"/>
    <col min="13" max="13" width="10" bestFit="1" customWidth="1"/>
    <col min="14" max="14" width="11.85546875" bestFit="1" customWidth="1"/>
    <col min="15" max="15" width="12.140625" bestFit="1" customWidth="1"/>
  </cols>
  <sheetData>
    <row r="1" spans="1:17" s="4" customFormat="1" ht="36" customHeight="1" x14ac:dyDescent="0.25">
      <c r="A1" s="5" t="s">
        <v>6</v>
      </c>
      <c r="B1" s="5" t="s">
        <v>131</v>
      </c>
      <c r="C1" s="4" t="s">
        <v>7</v>
      </c>
      <c r="D1" s="4" t="s">
        <v>9</v>
      </c>
      <c r="E1" s="4" t="s">
        <v>164</v>
      </c>
      <c r="F1" s="4" t="s">
        <v>14</v>
      </c>
      <c r="G1" s="4" t="s">
        <v>68</v>
      </c>
      <c r="I1" s="4" t="s">
        <v>18</v>
      </c>
      <c r="J1" s="4" t="s">
        <v>17</v>
      </c>
      <c r="L1" s="4" t="s">
        <v>22</v>
      </c>
      <c r="M1" s="4" t="s">
        <v>23</v>
      </c>
      <c r="N1" s="4" t="s">
        <v>24</v>
      </c>
      <c r="O1" s="4" t="s">
        <v>25</v>
      </c>
    </row>
    <row r="2" spans="1:17" x14ac:dyDescent="0.25">
      <c r="A2" s="1" t="s">
        <v>52</v>
      </c>
      <c r="B2" s="1" t="s">
        <v>132</v>
      </c>
      <c r="C2" t="s">
        <v>55</v>
      </c>
      <c r="D2" t="s">
        <v>56</v>
      </c>
      <c r="E2" t="s">
        <v>56</v>
      </c>
      <c r="F2" t="s">
        <v>66</v>
      </c>
      <c r="G2" t="s">
        <v>159</v>
      </c>
      <c r="I2" t="s">
        <v>19</v>
      </c>
      <c r="J2">
        <v>93</v>
      </c>
      <c r="L2" t="s">
        <v>420</v>
      </c>
      <c r="M2" t="s">
        <v>409</v>
      </c>
      <c r="N2">
        <v>1</v>
      </c>
      <c r="O2">
        <v>5</v>
      </c>
    </row>
    <row r="3" spans="1:17" x14ac:dyDescent="0.25">
      <c r="A3" s="1" t="s">
        <v>53</v>
      </c>
      <c r="B3" s="1" t="s">
        <v>133</v>
      </c>
      <c r="C3" t="s">
        <v>53</v>
      </c>
      <c r="D3" t="s">
        <v>57</v>
      </c>
      <c r="E3" t="s">
        <v>57</v>
      </c>
      <c r="F3" t="s">
        <v>67</v>
      </c>
      <c r="G3" t="s">
        <v>69</v>
      </c>
      <c r="I3" t="s">
        <v>30</v>
      </c>
      <c r="J3" t="s">
        <v>419</v>
      </c>
      <c r="L3" t="s">
        <v>146</v>
      </c>
      <c r="M3" t="s">
        <v>32</v>
      </c>
      <c r="N3">
        <v>1</v>
      </c>
      <c r="O3">
        <v>10</v>
      </c>
    </row>
    <row r="4" spans="1:17" x14ac:dyDescent="0.25">
      <c r="A4" s="1" t="s">
        <v>54</v>
      </c>
      <c r="B4" s="1" t="s">
        <v>134</v>
      </c>
      <c r="C4" t="s">
        <v>54</v>
      </c>
      <c r="D4" t="s">
        <v>58</v>
      </c>
      <c r="E4" t="s">
        <v>58</v>
      </c>
      <c r="F4">
        <v>0</v>
      </c>
      <c r="G4" t="s">
        <v>70</v>
      </c>
      <c r="I4" s="12" t="s">
        <v>79</v>
      </c>
      <c r="J4" s="12"/>
      <c r="L4" t="s">
        <v>146</v>
      </c>
      <c r="M4" t="s">
        <v>35</v>
      </c>
      <c r="N4">
        <v>0</v>
      </c>
      <c r="O4">
        <v>985.66666699999996</v>
      </c>
    </row>
    <row r="5" spans="1:17" ht="409.5" x14ac:dyDescent="0.25">
      <c r="A5">
        <v>1</v>
      </c>
      <c r="B5" s="1" t="s">
        <v>135</v>
      </c>
      <c r="C5" t="s">
        <v>52</v>
      </c>
      <c r="D5" t="s">
        <v>59</v>
      </c>
      <c r="E5" t="s">
        <v>59</v>
      </c>
      <c r="F5">
        <v>1</v>
      </c>
      <c r="G5" t="s">
        <v>71</v>
      </c>
      <c r="I5" t="s">
        <v>165</v>
      </c>
      <c r="J5" s="13" t="s">
        <v>5176</v>
      </c>
      <c r="L5" t="s">
        <v>146</v>
      </c>
      <c r="M5" t="s">
        <v>36</v>
      </c>
      <c r="N5">
        <v>2.0660000000000001E-3</v>
      </c>
      <c r="O5">
        <v>1</v>
      </c>
    </row>
    <row r="6" spans="1:17" x14ac:dyDescent="0.25">
      <c r="A6">
        <v>0</v>
      </c>
      <c r="B6" s="1" t="s">
        <v>136</v>
      </c>
      <c r="C6">
        <v>1</v>
      </c>
      <c r="D6" t="s">
        <v>60</v>
      </c>
      <c r="E6" t="s">
        <v>60</v>
      </c>
      <c r="G6" t="s">
        <v>72</v>
      </c>
      <c r="I6" t="s">
        <v>166</v>
      </c>
      <c r="J6">
        <v>3</v>
      </c>
      <c r="L6" t="s">
        <v>146</v>
      </c>
      <c r="M6" t="s">
        <v>37</v>
      </c>
      <c r="N6">
        <v>0</v>
      </c>
      <c r="O6">
        <v>0.150591</v>
      </c>
      <c r="Q6" t="s">
        <v>129</v>
      </c>
    </row>
    <row r="7" spans="1:17" x14ac:dyDescent="0.25">
      <c r="A7">
        <v>2</v>
      </c>
      <c r="B7">
        <v>1</v>
      </c>
      <c r="C7">
        <v>0</v>
      </c>
      <c r="D7" t="s">
        <v>61</v>
      </c>
      <c r="E7" t="s">
        <v>61</v>
      </c>
      <c r="G7" t="s">
        <v>73</v>
      </c>
      <c r="I7" t="s">
        <v>417</v>
      </c>
      <c r="J7" t="s">
        <v>422</v>
      </c>
      <c r="L7" t="s">
        <v>146</v>
      </c>
      <c r="M7" t="s">
        <v>137</v>
      </c>
      <c r="N7">
        <v>0.486014</v>
      </c>
      <c r="O7">
        <v>3.9531109999999998</v>
      </c>
    </row>
    <row r="8" spans="1:17" ht="409.5" x14ac:dyDescent="0.25">
      <c r="A8"/>
      <c r="B8">
        <v>2</v>
      </c>
      <c r="C8">
        <v>2</v>
      </c>
      <c r="D8" t="s">
        <v>62</v>
      </c>
      <c r="E8" t="s">
        <v>62</v>
      </c>
      <c r="G8" t="s">
        <v>74</v>
      </c>
      <c r="I8" t="s">
        <v>418</v>
      </c>
      <c r="J8" s="13" t="s">
        <v>5177</v>
      </c>
      <c r="L8" t="s">
        <v>146</v>
      </c>
      <c r="M8" t="s">
        <v>38</v>
      </c>
      <c r="N8">
        <v>0</v>
      </c>
      <c r="O8">
        <v>1</v>
      </c>
    </row>
    <row r="9" spans="1:17" ht="409.5" x14ac:dyDescent="0.25">
      <c r="A9"/>
      <c r="B9">
        <v>3</v>
      </c>
      <c r="C9">
        <v>4</v>
      </c>
      <c r="D9" t="s">
        <v>63</v>
      </c>
      <c r="E9" t="s">
        <v>63</v>
      </c>
      <c r="G9" t="s">
        <v>75</v>
      </c>
      <c r="I9" t="s">
        <v>423</v>
      </c>
      <c r="J9" s="107" t="s">
        <v>5178</v>
      </c>
      <c r="L9" t="s">
        <v>146</v>
      </c>
      <c r="M9" t="s">
        <v>46</v>
      </c>
      <c r="N9">
        <v>1.5</v>
      </c>
      <c r="O9">
        <v>10</v>
      </c>
    </row>
    <row r="10" spans="1:17" x14ac:dyDescent="0.25">
      <c r="A10"/>
      <c r="B10">
        <v>4</v>
      </c>
      <c r="D10" t="s">
        <v>64</v>
      </c>
      <c r="E10" t="s">
        <v>64</v>
      </c>
      <c r="G10" t="s">
        <v>76</v>
      </c>
      <c r="L10" t="s">
        <v>146</v>
      </c>
      <c r="M10" t="s">
        <v>15</v>
      </c>
      <c r="N10">
        <v>128.54086303710901</v>
      </c>
      <c r="O10">
        <v>9865.8896484375</v>
      </c>
    </row>
    <row r="11" spans="1:17" x14ac:dyDescent="0.25">
      <c r="A11"/>
      <c r="B11">
        <v>5</v>
      </c>
      <c r="D11" t="s">
        <v>47</v>
      </c>
      <c r="E11">
        <v>1</v>
      </c>
      <c r="G11" t="s">
        <v>77</v>
      </c>
      <c r="L11" t="s">
        <v>146</v>
      </c>
      <c r="M11" t="s">
        <v>16</v>
      </c>
      <c r="N11">
        <v>239.386795043945</v>
      </c>
      <c r="O11">
        <v>9756.5576171875</v>
      </c>
    </row>
    <row r="12" spans="1:17" x14ac:dyDescent="0.25">
      <c r="A12"/>
      <c r="B12"/>
      <c r="D12" t="s">
        <v>65</v>
      </c>
      <c r="E12">
        <v>2</v>
      </c>
      <c r="G12">
        <v>0</v>
      </c>
    </row>
    <row r="13" spans="1:17" x14ac:dyDescent="0.25">
      <c r="A13"/>
      <c r="B13"/>
      <c r="D13">
        <v>1</v>
      </c>
      <c r="E13">
        <v>3</v>
      </c>
      <c r="G13">
        <v>1</v>
      </c>
    </row>
    <row r="14" spans="1:17" x14ac:dyDescent="0.25">
      <c r="D14">
        <v>2</v>
      </c>
      <c r="E14">
        <v>4</v>
      </c>
      <c r="G14">
        <v>2</v>
      </c>
    </row>
    <row r="15" spans="1:17" x14ac:dyDescent="0.25">
      <c r="D15">
        <v>3</v>
      </c>
      <c r="E15">
        <v>5</v>
      </c>
      <c r="G15">
        <v>3</v>
      </c>
    </row>
    <row r="16" spans="1:17" x14ac:dyDescent="0.25">
      <c r="D16">
        <v>4</v>
      </c>
      <c r="E16">
        <v>6</v>
      </c>
      <c r="G16">
        <v>4</v>
      </c>
    </row>
    <row r="17" spans="4:7" x14ac:dyDescent="0.25">
      <c r="D17">
        <v>5</v>
      </c>
      <c r="E17">
        <v>7</v>
      </c>
      <c r="G17">
        <v>5</v>
      </c>
    </row>
    <row r="18" spans="4:7" x14ac:dyDescent="0.25">
      <c r="D18">
        <v>6</v>
      </c>
      <c r="E18">
        <v>8</v>
      </c>
      <c r="G18">
        <v>6</v>
      </c>
    </row>
    <row r="19" spans="4:7" x14ac:dyDescent="0.25">
      <c r="D19">
        <v>7</v>
      </c>
      <c r="E19">
        <v>9</v>
      </c>
      <c r="G19">
        <v>7</v>
      </c>
    </row>
    <row r="20" spans="4:7" x14ac:dyDescent="0.25">
      <c r="D20">
        <v>8</v>
      </c>
      <c r="G20">
        <v>8</v>
      </c>
    </row>
    <row r="21" spans="4:7" x14ac:dyDescent="0.25">
      <c r="D21">
        <v>9</v>
      </c>
      <c r="G21">
        <v>9</v>
      </c>
    </row>
    <row r="22" spans="4:7" x14ac:dyDescent="0.25">
      <c r="D22">
        <v>10</v>
      </c>
    </row>
    <row r="23" spans="4:7"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99"/>
  <sheetViews>
    <sheetView workbookViewId="0">
      <selection activeCell="D10" sqref="D10"/>
    </sheetView>
  </sheetViews>
  <sheetFormatPr defaultRowHeight="15" x14ac:dyDescent="0.25"/>
  <cols>
    <col min="1" max="1" width="43.42578125" customWidth="1"/>
  </cols>
  <sheetData>
    <row r="1" spans="1:2" x14ac:dyDescent="0.25">
      <c r="A1" t="s">
        <v>428</v>
      </c>
      <c r="B1" t="s">
        <v>429</v>
      </c>
    </row>
    <row r="2" spans="1:2" x14ac:dyDescent="0.25">
      <c r="A2" t="s">
        <v>248</v>
      </c>
      <c r="B2" t="s">
        <v>430</v>
      </c>
    </row>
    <row r="3" spans="1:2" x14ac:dyDescent="0.25">
      <c r="A3" t="s">
        <v>431</v>
      </c>
      <c r="B3" t="s">
        <v>432</v>
      </c>
    </row>
    <row r="4" spans="1:2" x14ac:dyDescent="0.25">
      <c r="A4" t="s">
        <v>250</v>
      </c>
      <c r="B4" t="s">
        <v>433</v>
      </c>
    </row>
    <row r="5" spans="1:2" x14ac:dyDescent="0.25">
      <c r="A5" t="s">
        <v>431</v>
      </c>
      <c r="B5" t="s">
        <v>432</v>
      </c>
    </row>
    <row r="6" spans="1:2" x14ac:dyDescent="0.25">
      <c r="A6" t="s">
        <v>434</v>
      </c>
      <c r="B6" t="s">
        <v>435</v>
      </c>
    </row>
    <row r="7" spans="1:2" x14ac:dyDescent="0.25">
      <c r="A7" t="s">
        <v>436</v>
      </c>
      <c r="B7" t="s">
        <v>437</v>
      </c>
    </row>
    <row r="8" spans="1:2" x14ac:dyDescent="0.25">
      <c r="A8" t="s">
        <v>252</v>
      </c>
      <c r="B8" t="s">
        <v>438</v>
      </c>
    </row>
    <row r="9" spans="1:2" x14ac:dyDescent="0.25">
      <c r="A9" t="s">
        <v>439</v>
      </c>
      <c r="B9" t="s">
        <v>440</v>
      </c>
    </row>
    <row r="10" spans="1:2" x14ac:dyDescent="0.25">
      <c r="A10" t="s">
        <v>441</v>
      </c>
      <c r="B10" t="s">
        <v>442</v>
      </c>
    </row>
    <row r="11" spans="1:2" x14ac:dyDescent="0.25">
      <c r="A11" t="s">
        <v>443</v>
      </c>
      <c r="B11" t="s">
        <v>444</v>
      </c>
    </row>
    <row r="12" spans="1:2" x14ac:dyDescent="0.25">
      <c r="A12" t="s">
        <v>253</v>
      </c>
      <c r="B12" t="s">
        <v>445</v>
      </c>
    </row>
    <row r="13" spans="1:2" x14ac:dyDescent="0.25">
      <c r="A13" t="s">
        <v>446</v>
      </c>
      <c r="B13" t="s">
        <v>447</v>
      </c>
    </row>
    <row r="14" spans="1:2" x14ac:dyDescent="0.25">
      <c r="A14" t="s">
        <v>448</v>
      </c>
      <c r="B14" t="s">
        <v>449</v>
      </c>
    </row>
    <row r="15" spans="1:2" x14ac:dyDescent="0.25">
      <c r="A15" t="s">
        <v>450</v>
      </c>
      <c r="B15" t="s">
        <v>451</v>
      </c>
    </row>
    <row r="16" spans="1:2" x14ac:dyDescent="0.25">
      <c r="A16" t="s">
        <v>256</v>
      </c>
      <c r="B16" t="s">
        <v>452</v>
      </c>
    </row>
    <row r="17" spans="1:2" x14ac:dyDescent="0.25">
      <c r="A17" t="s">
        <v>453</v>
      </c>
      <c r="B17" t="s">
        <v>454</v>
      </c>
    </row>
    <row r="18" spans="1:2" x14ac:dyDescent="0.25">
      <c r="A18" t="s">
        <v>455</v>
      </c>
      <c r="B18" t="s">
        <v>456</v>
      </c>
    </row>
    <row r="19" spans="1:2" x14ac:dyDescent="0.25">
      <c r="A19" t="s">
        <v>457</v>
      </c>
      <c r="B19" t="s">
        <v>458</v>
      </c>
    </row>
    <row r="20" spans="1:2" x14ac:dyDescent="0.25">
      <c r="A20" t="s">
        <v>459</v>
      </c>
      <c r="B20" t="s">
        <v>460</v>
      </c>
    </row>
    <row r="21" spans="1:2" x14ac:dyDescent="0.25">
      <c r="A21" t="s">
        <v>461</v>
      </c>
      <c r="B21" t="s">
        <v>462</v>
      </c>
    </row>
    <row r="22" spans="1:2" x14ac:dyDescent="0.25">
      <c r="A22" t="s">
        <v>463</v>
      </c>
      <c r="B22" t="s">
        <v>464</v>
      </c>
    </row>
    <row r="23" spans="1:2" x14ac:dyDescent="0.25">
      <c r="A23" t="s">
        <v>465</v>
      </c>
      <c r="B23" t="s">
        <v>466</v>
      </c>
    </row>
    <row r="24" spans="1:2" x14ac:dyDescent="0.25">
      <c r="A24" t="s">
        <v>467</v>
      </c>
      <c r="B24" t="s">
        <v>468</v>
      </c>
    </row>
    <row r="25" spans="1:2" x14ac:dyDescent="0.25">
      <c r="A25" t="s">
        <v>469</v>
      </c>
      <c r="B25" t="s">
        <v>470</v>
      </c>
    </row>
    <row r="26" spans="1:2" x14ac:dyDescent="0.25">
      <c r="A26" t="s">
        <v>471</v>
      </c>
      <c r="B26" t="s">
        <v>472</v>
      </c>
    </row>
    <row r="27" spans="1:2" x14ac:dyDescent="0.25">
      <c r="A27" t="s">
        <v>473</v>
      </c>
      <c r="B27" t="s">
        <v>474</v>
      </c>
    </row>
    <row r="28" spans="1:2" x14ac:dyDescent="0.25">
      <c r="A28" t="s">
        <v>176</v>
      </c>
      <c r="B28" t="s">
        <v>475</v>
      </c>
    </row>
    <row r="29" spans="1:2" x14ac:dyDescent="0.25">
      <c r="A29" t="s">
        <v>476</v>
      </c>
      <c r="B29" t="s">
        <v>477</v>
      </c>
    </row>
    <row r="30" spans="1:2" x14ac:dyDescent="0.25">
      <c r="A30" t="s">
        <v>478</v>
      </c>
      <c r="B30" t="s">
        <v>479</v>
      </c>
    </row>
    <row r="31" spans="1:2" x14ac:dyDescent="0.25">
      <c r="A31" t="s">
        <v>173</v>
      </c>
      <c r="B31" t="s">
        <v>480</v>
      </c>
    </row>
    <row r="32" spans="1:2" x14ac:dyDescent="0.25">
      <c r="A32" t="s">
        <v>481</v>
      </c>
      <c r="B32" t="s">
        <v>482</v>
      </c>
    </row>
    <row r="33" spans="1:2" x14ac:dyDescent="0.25">
      <c r="A33" t="s">
        <v>483</v>
      </c>
      <c r="B33" t="s">
        <v>484</v>
      </c>
    </row>
    <row r="34" spans="1:2" x14ac:dyDescent="0.25">
      <c r="A34" t="s">
        <v>174</v>
      </c>
      <c r="B34" t="s">
        <v>485</v>
      </c>
    </row>
    <row r="35" spans="1:2" x14ac:dyDescent="0.25">
      <c r="A35" t="s">
        <v>486</v>
      </c>
      <c r="B35" t="s">
        <v>487</v>
      </c>
    </row>
    <row r="36" spans="1:2" x14ac:dyDescent="0.25">
      <c r="A36" t="s">
        <v>488</v>
      </c>
      <c r="B36" t="s">
        <v>489</v>
      </c>
    </row>
    <row r="37" spans="1:2" x14ac:dyDescent="0.25">
      <c r="A37" t="s">
        <v>490</v>
      </c>
      <c r="B37" t="s">
        <v>491</v>
      </c>
    </row>
    <row r="38" spans="1:2" x14ac:dyDescent="0.25">
      <c r="A38" t="s">
        <v>492</v>
      </c>
      <c r="B38" t="s">
        <v>493</v>
      </c>
    </row>
    <row r="39" spans="1:2" x14ac:dyDescent="0.25">
      <c r="A39" t="s">
        <v>261</v>
      </c>
      <c r="B39" t="s">
        <v>494</v>
      </c>
    </row>
    <row r="40" spans="1:2" x14ac:dyDescent="0.25">
      <c r="A40" t="s">
        <v>495</v>
      </c>
      <c r="B40" t="s">
        <v>496</v>
      </c>
    </row>
    <row r="41" spans="1:2" x14ac:dyDescent="0.25">
      <c r="A41" t="s">
        <v>262</v>
      </c>
      <c r="B41" t="s">
        <v>497</v>
      </c>
    </row>
    <row r="42" spans="1:2" x14ac:dyDescent="0.25">
      <c r="A42" t="s">
        <v>498</v>
      </c>
      <c r="B42" t="s">
        <v>499</v>
      </c>
    </row>
    <row r="43" spans="1:2" x14ac:dyDescent="0.25">
      <c r="A43" t="s">
        <v>500</v>
      </c>
      <c r="B43" t="s">
        <v>501</v>
      </c>
    </row>
    <row r="44" spans="1:2" x14ac:dyDescent="0.25">
      <c r="A44" t="s">
        <v>502</v>
      </c>
      <c r="B44" t="s">
        <v>503</v>
      </c>
    </row>
    <row r="45" spans="1:2" x14ac:dyDescent="0.25">
      <c r="A45" t="s">
        <v>263</v>
      </c>
      <c r="B45" t="s">
        <v>504</v>
      </c>
    </row>
    <row r="46" spans="1:2" x14ac:dyDescent="0.25">
      <c r="A46" t="s">
        <v>505</v>
      </c>
      <c r="B46" t="s">
        <v>506</v>
      </c>
    </row>
    <row r="47" spans="1:2" x14ac:dyDescent="0.25">
      <c r="A47" t="s">
        <v>507</v>
      </c>
      <c r="B47" t="s">
        <v>508</v>
      </c>
    </row>
    <row r="48" spans="1:2" x14ac:dyDescent="0.25">
      <c r="A48" t="s">
        <v>265</v>
      </c>
      <c r="B48" t="s">
        <v>509</v>
      </c>
    </row>
    <row r="49" spans="1:2" x14ac:dyDescent="0.25">
      <c r="A49" t="s">
        <v>510</v>
      </c>
      <c r="B49" t="s">
        <v>511</v>
      </c>
    </row>
    <row r="50" spans="1:2" x14ac:dyDescent="0.25">
      <c r="A50" t="s">
        <v>512</v>
      </c>
      <c r="B50" t="s">
        <v>513</v>
      </c>
    </row>
    <row r="51" spans="1:2" x14ac:dyDescent="0.25">
      <c r="A51" t="s">
        <v>514</v>
      </c>
      <c r="B51" t="s">
        <v>515</v>
      </c>
    </row>
    <row r="52" spans="1:2" x14ac:dyDescent="0.25">
      <c r="A52" t="s">
        <v>516</v>
      </c>
      <c r="B52" t="s">
        <v>517</v>
      </c>
    </row>
    <row r="53" spans="1:2" x14ac:dyDescent="0.25">
      <c r="A53" t="s">
        <v>518</v>
      </c>
      <c r="B53" t="s">
        <v>519</v>
      </c>
    </row>
    <row r="54" spans="1:2" x14ac:dyDescent="0.25">
      <c r="A54" t="s">
        <v>520</v>
      </c>
      <c r="B54" t="s">
        <v>521</v>
      </c>
    </row>
    <row r="55" spans="1:2" x14ac:dyDescent="0.25">
      <c r="A55" t="s">
        <v>522</v>
      </c>
      <c r="B55" t="s">
        <v>523</v>
      </c>
    </row>
    <row r="56" spans="1:2" x14ac:dyDescent="0.25">
      <c r="A56" t="s">
        <v>524</v>
      </c>
      <c r="B56" t="s">
        <v>525</v>
      </c>
    </row>
    <row r="57" spans="1:2" x14ac:dyDescent="0.25">
      <c r="A57" t="s">
        <v>526</v>
      </c>
      <c r="B57" t="s">
        <v>527</v>
      </c>
    </row>
    <row r="58" spans="1:2" x14ac:dyDescent="0.25">
      <c r="A58" t="s">
        <v>528</v>
      </c>
      <c r="B58" t="s">
        <v>529</v>
      </c>
    </row>
    <row r="59" spans="1:2" x14ac:dyDescent="0.25">
      <c r="A59" t="s">
        <v>530</v>
      </c>
      <c r="B59" t="s">
        <v>531</v>
      </c>
    </row>
    <row r="60" spans="1:2" x14ac:dyDescent="0.25">
      <c r="A60" t="s">
        <v>532</v>
      </c>
      <c r="B60" t="s">
        <v>533</v>
      </c>
    </row>
    <row r="61" spans="1:2" x14ac:dyDescent="0.25">
      <c r="A61" t="s">
        <v>534</v>
      </c>
      <c r="B61" t="s">
        <v>535</v>
      </c>
    </row>
    <row r="62" spans="1:2" x14ac:dyDescent="0.25">
      <c r="A62" t="s">
        <v>267</v>
      </c>
      <c r="B62" t="s">
        <v>536</v>
      </c>
    </row>
    <row r="63" spans="1:2" x14ac:dyDescent="0.25">
      <c r="A63" t="s">
        <v>537</v>
      </c>
      <c r="B63" t="s">
        <v>538</v>
      </c>
    </row>
    <row r="64" spans="1:2" x14ac:dyDescent="0.25">
      <c r="A64" t="s">
        <v>539</v>
      </c>
      <c r="B64" t="s">
        <v>540</v>
      </c>
    </row>
    <row r="65" spans="1:2" x14ac:dyDescent="0.25">
      <c r="A65" t="s">
        <v>541</v>
      </c>
      <c r="B65" t="s">
        <v>542</v>
      </c>
    </row>
    <row r="66" spans="1:2" x14ac:dyDescent="0.25">
      <c r="A66" t="s">
        <v>543</v>
      </c>
      <c r="B66" t="s">
        <v>544</v>
      </c>
    </row>
    <row r="67" spans="1:2" x14ac:dyDescent="0.25">
      <c r="A67" t="s">
        <v>545</v>
      </c>
      <c r="B67" t="s">
        <v>546</v>
      </c>
    </row>
    <row r="68" spans="1:2" x14ac:dyDescent="0.25">
      <c r="A68" t="s">
        <v>547</v>
      </c>
      <c r="B68" t="s">
        <v>548</v>
      </c>
    </row>
    <row r="69" spans="1:2" x14ac:dyDescent="0.25">
      <c r="A69" t="s">
        <v>549</v>
      </c>
      <c r="B69" t="s">
        <v>550</v>
      </c>
    </row>
    <row r="70" spans="1:2" x14ac:dyDescent="0.25">
      <c r="A70" t="s">
        <v>269</v>
      </c>
      <c r="B70" t="s">
        <v>551</v>
      </c>
    </row>
    <row r="71" spans="1:2" x14ac:dyDescent="0.25">
      <c r="A71" t="s">
        <v>552</v>
      </c>
      <c r="B71" t="s">
        <v>553</v>
      </c>
    </row>
    <row r="72" spans="1:2" x14ac:dyDescent="0.25">
      <c r="A72" t="s">
        <v>271</v>
      </c>
      <c r="B72" t="s">
        <v>554</v>
      </c>
    </row>
    <row r="73" spans="1:2" x14ac:dyDescent="0.25">
      <c r="A73" t="s">
        <v>555</v>
      </c>
      <c r="B73" t="s">
        <v>556</v>
      </c>
    </row>
    <row r="74" spans="1:2" x14ac:dyDescent="0.25">
      <c r="A74" t="s">
        <v>557</v>
      </c>
      <c r="B74" t="s">
        <v>558</v>
      </c>
    </row>
    <row r="75" spans="1:2" x14ac:dyDescent="0.25">
      <c r="A75" t="s">
        <v>273</v>
      </c>
      <c r="B75" t="s">
        <v>559</v>
      </c>
    </row>
    <row r="76" spans="1:2" x14ac:dyDescent="0.25">
      <c r="A76" t="s">
        <v>560</v>
      </c>
      <c r="B76" t="s">
        <v>561</v>
      </c>
    </row>
    <row r="77" spans="1:2" x14ac:dyDescent="0.25">
      <c r="A77" t="s">
        <v>562</v>
      </c>
      <c r="B77" t="s">
        <v>563</v>
      </c>
    </row>
    <row r="78" spans="1:2" x14ac:dyDescent="0.25">
      <c r="A78" t="s">
        <v>564</v>
      </c>
      <c r="B78" t="s">
        <v>565</v>
      </c>
    </row>
    <row r="79" spans="1:2" x14ac:dyDescent="0.25">
      <c r="A79" t="s">
        <v>276</v>
      </c>
      <c r="B79" t="s">
        <v>566</v>
      </c>
    </row>
    <row r="80" spans="1:2" x14ac:dyDescent="0.25">
      <c r="A80" t="s">
        <v>567</v>
      </c>
      <c r="B80" t="s">
        <v>568</v>
      </c>
    </row>
    <row r="81" spans="1:2" x14ac:dyDescent="0.25">
      <c r="A81" t="s">
        <v>569</v>
      </c>
      <c r="B81" t="s">
        <v>570</v>
      </c>
    </row>
    <row r="82" spans="1:2" x14ac:dyDescent="0.25">
      <c r="A82" t="s">
        <v>277</v>
      </c>
      <c r="B82" t="s">
        <v>571</v>
      </c>
    </row>
    <row r="83" spans="1:2" x14ac:dyDescent="0.25">
      <c r="A83" t="s">
        <v>572</v>
      </c>
      <c r="B83" t="s">
        <v>573</v>
      </c>
    </row>
    <row r="84" spans="1:2" x14ac:dyDescent="0.25">
      <c r="A84" t="s">
        <v>279</v>
      </c>
      <c r="B84" t="s">
        <v>574</v>
      </c>
    </row>
    <row r="85" spans="1:2" x14ac:dyDescent="0.25">
      <c r="A85" t="s">
        <v>575</v>
      </c>
      <c r="B85" t="s">
        <v>576</v>
      </c>
    </row>
    <row r="86" spans="1:2" x14ac:dyDescent="0.25">
      <c r="A86" t="s">
        <v>577</v>
      </c>
      <c r="B86" t="s">
        <v>578</v>
      </c>
    </row>
    <row r="87" spans="1:2" x14ac:dyDescent="0.25">
      <c r="A87" t="s">
        <v>579</v>
      </c>
      <c r="B87" t="s">
        <v>580</v>
      </c>
    </row>
    <row r="88" spans="1:2" x14ac:dyDescent="0.25">
      <c r="A88" t="s">
        <v>581</v>
      </c>
      <c r="B88" t="s">
        <v>582</v>
      </c>
    </row>
    <row r="89" spans="1:2" x14ac:dyDescent="0.25">
      <c r="A89" t="s">
        <v>583</v>
      </c>
      <c r="B89" t="s">
        <v>584</v>
      </c>
    </row>
    <row r="90" spans="1:2" x14ac:dyDescent="0.25">
      <c r="A90" t="s">
        <v>585</v>
      </c>
      <c r="B90" t="s">
        <v>586</v>
      </c>
    </row>
    <row r="91" spans="1:2" x14ac:dyDescent="0.25">
      <c r="A91" t="s">
        <v>587</v>
      </c>
      <c r="B91" t="s">
        <v>588</v>
      </c>
    </row>
    <row r="92" spans="1:2" x14ac:dyDescent="0.25">
      <c r="A92" t="s">
        <v>589</v>
      </c>
      <c r="B92" t="s">
        <v>590</v>
      </c>
    </row>
    <row r="93" spans="1:2" x14ac:dyDescent="0.25">
      <c r="A93" t="s">
        <v>280</v>
      </c>
      <c r="B93" t="s">
        <v>591</v>
      </c>
    </row>
    <row r="94" spans="1:2" x14ac:dyDescent="0.25">
      <c r="A94" t="s">
        <v>592</v>
      </c>
      <c r="B94" t="s">
        <v>593</v>
      </c>
    </row>
    <row r="95" spans="1:2" x14ac:dyDescent="0.25">
      <c r="A95" t="s">
        <v>283</v>
      </c>
      <c r="B95" t="s">
        <v>594</v>
      </c>
    </row>
    <row r="96" spans="1:2" x14ac:dyDescent="0.25">
      <c r="A96" t="s">
        <v>595</v>
      </c>
      <c r="B96" t="s">
        <v>596</v>
      </c>
    </row>
    <row r="97" spans="1:2" x14ac:dyDescent="0.25">
      <c r="A97" t="s">
        <v>597</v>
      </c>
      <c r="B97" t="s">
        <v>598</v>
      </c>
    </row>
    <row r="98" spans="1:2" x14ac:dyDescent="0.25">
      <c r="A98" t="s">
        <v>599</v>
      </c>
      <c r="B98" t="s">
        <v>600</v>
      </c>
    </row>
    <row r="99" spans="1:2" x14ac:dyDescent="0.25">
      <c r="A99" t="s">
        <v>601</v>
      </c>
      <c r="B99" t="s">
        <v>602</v>
      </c>
    </row>
    <row r="100" spans="1:2" x14ac:dyDescent="0.25">
      <c r="A100" t="s">
        <v>603</v>
      </c>
      <c r="B100" t="s">
        <v>604</v>
      </c>
    </row>
    <row r="101" spans="1:2" x14ac:dyDescent="0.25">
      <c r="A101" t="s">
        <v>605</v>
      </c>
      <c r="B101" t="s">
        <v>606</v>
      </c>
    </row>
    <row r="102" spans="1:2" x14ac:dyDescent="0.25">
      <c r="A102" t="s">
        <v>285</v>
      </c>
      <c r="B102" t="s">
        <v>607</v>
      </c>
    </row>
    <row r="103" spans="1:2" x14ac:dyDescent="0.25">
      <c r="A103" t="s">
        <v>287</v>
      </c>
      <c r="B103" t="s">
        <v>608</v>
      </c>
    </row>
    <row r="104" spans="1:2" x14ac:dyDescent="0.25">
      <c r="A104" t="s">
        <v>609</v>
      </c>
      <c r="B104" t="s">
        <v>610</v>
      </c>
    </row>
    <row r="105" spans="1:2" x14ac:dyDescent="0.25">
      <c r="A105" t="s">
        <v>611</v>
      </c>
      <c r="B105" t="s">
        <v>612</v>
      </c>
    </row>
    <row r="106" spans="1:2" x14ac:dyDescent="0.25">
      <c r="A106" t="s">
        <v>288</v>
      </c>
      <c r="B106" t="s">
        <v>613</v>
      </c>
    </row>
    <row r="107" spans="1:2" x14ac:dyDescent="0.25">
      <c r="A107" t="s">
        <v>614</v>
      </c>
      <c r="B107" t="s">
        <v>615</v>
      </c>
    </row>
    <row r="108" spans="1:2" x14ac:dyDescent="0.25">
      <c r="A108" t="s">
        <v>616</v>
      </c>
      <c r="B108" t="s">
        <v>617</v>
      </c>
    </row>
    <row r="109" spans="1:2" x14ac:dyDescent="0.25">
      <c r="A109" t="s">
        <v>618</v>
      </c>
      <c r="B109" t="s">
        <v>619</v>
      </c>
    </row>
    <row r="110" spans="1:2" x14ac:dyDescent="0.25">
      <c r="A110" t="s">
        <v>620</v>
      </c>
      <c r="B110" t="s">
        <v>621</v>
      </c>
    </row>
    <row r="111" spans="1:2" x14ac:dyDescent="0.25">
      <c r="A111" t="s">
        <v>622</v>
      </c>
      <c r="B111" t="s">
        <v>623</v>
      </c>
    </row>
    <row r="112" spans="1:2" x14ac:dyDescent="0.25">
      <c r="A112" t="s">
        <v>624</v>
      </c>
      <c r="B112" t="s">
        <v>625</v>
      </c>
    </row>
    <row r="113" spans="1:2" x14ac:dyDescent="0.25">
      <c r="A113" t="s">
        <v>626</v>
      </c>
      <c r="B113" t="s">
        <v>627</v>
      </c>
    </row>
    <row r="114" spans="1:2" x14ac:dyDescent="0.25">
      <c r="A114" t="s">
        <v>290</v>
      </c>
      <c r="B114" t="s">
        <v>628</v>
      </c>
    </row>
    <row r="115" spans="1:2" x14ac:dyDescent="0.25">
      <c r="A115" t="s">
        <v>292</v>
      </c>
      <c r="B115" t="s">
        <v>629</v>
      </c>
    </row>
    <row r="116" spans="1:2" x14ac:dyDescent="0.25">
      <c r="A116" t="s">
        <v>295</v>
      </c>
      <c r="B116" t="s">
        <v>630</v>
      </c>
    </row>
    <row r="117" spans="1:2" x14ac:dyDescent="0.25">
      <c r="A117" t="s">
        <v>631</v>
      </c>
      <c r="B117" t="s">
        <v>632</v>
      </c>
    </row>
    <row r="118" spans="1:2" x14ac:dyDescent="0.25">
      <c r="A118" t="s">
        <v>633</v>
      </c>
      <c r="B118" t="s">
        <v>634</v>
      </c>
    </row>
    <row r="119" spans="1:2" x14ac:dyDescent="0.25">
      <c r="A119" t="s">
        <v>635</v>
      </c>
      <c r="B119" t="s">
        <v>636</v>
      </c>
    </row>
    <row r="120" spans="1:2" x14ac:dyDescent="0.25">
      <c r="A120" t="s">
        <v>637</v>
      </c>
      <c r="B120" t="s">
        <v>638</v>
      </c>
    </row>
    <row r="121" spans="1:2" x14ac:dyDescent="0.25">
      <c r="A121" t="s">
        <v>639</v>
      </c>
      <c r="B121" t="s">
        <v>640</v>
      </c>
    </row>
    <row r="122" spans="1:2" x14ac:dyDescent="0.25">
      <c r="A122" t="s">
        <v>641</v>
      </c>
      <c r="B122" t="s">
        <v>642</v>
      </c>
    </row>
    <row r="123" spans="1:2" x14ac:dyDescent="0.25">
      <c r="A123" t="s">
        <v>643</v>
      </c>
      <c r="B123" t="s">
        <v>644</v>
      </c>
    </row>
    <row r="124" spans="1:2" x14ac:dyDescent="0.25">
      <c r="A124" t="s">
        <v>645</v>
      </c>
      <c r="B124" t="s">
        <v>646</v>
      </c>
    </row>
    <row r="125" spans="1:2" x14ac:dyDescent="0.25">
      <c r="A125" t="s">
        <v>297</v>
      </c>
      <c r="B125" t="s">
        <v>647</v>
      </c>
    </row>
    <row r="126" spans="1:2" x14ac:dyDescent="0.25">
      <c r="A126" t="s">
        <v>648</v>
      </c>
      <c r="B126" t="s">
        <v>649</v>
      </c>
    </row>
    <row r="127" spans="1:2" x14ac:dyDescent="0.25">
      <c r="A127" t="s">
        <v>650</v>
      </c>
      <c r="B127" t="s">
        <v>651</v>
      </c>
    </row>
    <row r="128" spans="1:2" x14ac:dyDescent="0.25">
      <c r="A128" t="s">
        <v>652</v>
      </c>
      <c r="B128" t="s">
        <v>653</v>
      </c>
    </row>
    <row r="129" spans="1:2" x14ac:dyDescent="0.25">
      <c r="A129" t="s">
        <v>654</v>
      </c>
      <c r="B129" t="s">
        <v>655</v>
      </c>
    </row>
    <row r="130" spans="1:2" x14ac:dyDescent="0.25">
      <c r="A130" t="s">
        <v>656</v>
      </c>
      <c r="B130" t="s">
        <v>657</v>
      </c>
    </row>
    <row r="131" spans="1:2" x14ac:dyDescent="0.25">
      <c r="A131" t="s">
        <v>658</v>
      </c>
      <c r="B131" t="s">
        <v>659</v>
      </c>
    </row>
    <row r="132" spans="1:2" x14ac:dyDescent="0.25">
      <c r="A132" t="s">
        <v>660</v>
      </c>
      <c r="B132" t="s">
        <v>661</v>
      </c>
    </row>
    <row r="133" spans="1:2" x14ac:dyDescent="0.25">
      <c r="A133" t="s">
        <v>298</v>
      </c>
      <c r="B133" t="s">
        <v>662</v>
      </c>
    </row>
    <row r="134" spans="1:2" x14ac:dyDescent="0.25">
      <c r="A134" t="s">
        <v>663</v>
      </c>
      <c r="B134" t="s">
        <v>664</v>
      </c>
    </row>
    <row r="135" spans="1:2" x14ac:dyDescent="0.25">
      <c r="A135" t="s">
        <v>665</v>
      </c>
      <c r="B135" t="s">
        <v>666</v>
      </c>
    </row>
    <row r="136" spans="1:2" x14ac:dyDescent="0.25">
      <c r="A136" t="s">
        <v>667</v>
      </c>
      <c r="B136" t="s">
        <v>668</v>
      </c>
    </row>
    <row r="137" spans="1:2" x14ac:dyDescent="0.25">
      <c r="A137" t="s">
        <v>669</v>
      </c>
      <c r="B137" t="s">
        <v>670</v>
      </c>
    </row>
    <row r="138" spans="1:2" x14ac:dyDescent="0.25">
      <c r="A138" t="s">
        <v>671</v>
      </c>
      <c r="B138" t="s">
        <v>672</v>
      </c>
    </row>
    <row r="139" spans="1:2" x14ac:dyDescent="0.25">
      <c r="A139" t="s">
        <v>673</v>
      </c>
      <c r="B139" t="s">
        <v>674</v>
      </c>
    </row>
    <row r="140" spans="1:2" x14ac:dyDescent="0.25">
      <c r="A140" t="s">
        <v>675</v>
      </c>
      <c r="B140" t="s">
        <v>676</v>
      </c>
    </row>
    <row r="141" spans="1:2" x14ac:dyDescent="0.25">
      <c r="A141" t="s">
        <v>677</v>
      </c>
      <c r="B141" t="s">
        <v>678</v>
      </c>
    </row>
    <row r="142" spans="1:2" x14ac:dyDescent="0.25">
      <c r="A142" t="s">
        <v>301</v>
      </c>
      <c r="B142" t="s">
        <v>679</v>
      </c>
    </row>
    <row r="143" spans="1:2" x14ac:dyDescent="0.25">
      <c r="A143" t="s">
        <v>680</v>
      </c>
      <c r="B143" t="s">
        <v>681</v>
      </c>
    </row>
    <row r="144" spans="1:2" x14ac:dyDescent="0.25">
      <c r="A144" t="s">
        <v>682</v>
      </c>
      <c r="B144" t="s">
        <v>683</v>
      </c>
    </row>
    <row r="145" spans="1:2" x14ac:dyDescent="0.25">
      <c r="A145" t="s">
        <v>684</v>
      </c>
      <c r="B145" t="s">
        <v>685</v>
      </c>
    </row>
    <row r="146" spans="1:2" x14ac:dyDescent="0.25">
      <c r="A146" t="s">
        <v>686</v>
      </c>
      <c r="B146" t="s">
        <v>687</v>
      </c>
    </row>
    <row r="147" spans="1:2" x14ac:dyDescent="0.25">
      <c r="A147" t="s">
        <v>302</v>
      </c>
      <c r="B147" t="s">
        <v>688</v>
      </c>
    </row>
    <row r="148" spans="1:2" x14ac:dyDescent="0.25">
      <c r="A148" t="s">
        <v>689</v>
      </c>
      <c r="B148" t="s">
        <v>690</v>
      </c>
    </row>
    <row r="149" spans="1:2" x14ac:dyDescent="0.25">
      <c r="A149" t="s">
        <v>691</v>
      </c>
      <c r="B149" t="s">
        <v>692</v>
      </c>
    </row>
    <row r="150" spans="1:2" x14ac:dyDescent="0.25">
      <c r="A150" t="s">
        <v>693</v>
      </c>
      <c r="B150" t="s">
        <v>694</v>
      </c>
    </row>
    <row r="151" spans="1:2" x14ac:dyDescent="0.25">
      <c r="A151" t="s">
        <v>695</v>
      </c>
      <c r="B151" t="s">
        <v>696</v>
      </c>
    </row>
    <row r="152" spans="1:2" x14ac:dyDescent="0.25">
      <c r="A152" t="s">
        <v>697</v>
      </c>
      <c r="B152" t="s">
        <v>698</v>
      </c>
    </row>
    <row r="153" spans="1:2" x14ac:dyDescent="0.25">
      <c r="A153" t="s">
        <v>699</v>
      </c>
      <c r="B153" t="s">
        <v>700</v>
      </c>
    </row>
    <row r="154" spans="1:2" x14ac:dyDescent="0.25">
      <c r="A154" t="s">
        <v>701</v>
      </c>
      <c r="B154" t="s">
        <v>702</v>
      </c>
    </row>
    <row r="155" spans="1:2" x14ac:dyDescent="0.25">
      <c r="A155" t="s">
        <v>703</v>
      </c>
      <c r="B155" t="s">
        <v>704</v>
      </c>
    </row>
    <row r="156" spans="1:2" x14ac:dyDescent="0.25">
      <c r="A156" t="s">
        <v>705</v>
      </c>
      <c r="B156" t="s">
        <v>706</v>
      </c>
    </row>
    <row r="157" spans="1:2" x14ac:dyDescent="0.25">
      <c r="A157" t="s">
        <v>707</v>
      </c>
      <c r="B157" t="s">
        <v>708</v>
      </c>
    </row>
    <row r="158" spans="1:2" x14ac:dyDescent="0.25">
      <c r="A158" t="s">
        <v>709</v>
      </c>
      <c r="B158" t="s">
        <v>710</v>
      </c>
    </row>
    <row r="159" spans="1:2" x14ac:dyDescent="0.25">
      <c r="A159" t="s">
        <v>711</v>
      </c>
      <c r="B159" t="s">
        <v>712</v>
      </c>
    </row>
    <row r="160" spans="1:2" x14ac:dyDescent="0.25">
      <c r="A160" t="s">
        <v>713</v>
      </c>
      <c r="B160" t="s">
        <v>714</v>
      </c>
    </row>
    <row r="161" spans="1:2" x14ac:dyDescent="0.25">
      <c r="A161" t="s">
        <v>715</v>
      </c>
      <c r="B161" t="s">
        <v>716</v>
      </c>
    </row>
    <row r="162" spans="1:2" x14ac:dyDescent="0.25">
      <c r="A162" t="s">
        <v>717</v>
      </c>
      <c r="B162" t="s">
        <v>718</v>
      </c>
    </row>
    <row r="163" spans="1:2" x14ac:dyDescent="0.25">
      <c r="A163" t="s">
        <v>304</v>
      </c>
      <c r="B163" t="s">
        <v>719</v>
      </c>
    </row>
    <row r="164" spans="1:2" x14ac:dyDescent="0.25">
      <c r="A164" t="s">
        <v>720</v>
      </c>
      <c r="B164" t="s">
        <v>721</v>
      </c>
    </row>
    <row r="165" spans="1:2" x14ac:dyDescent="0.25">
      <c r="A165" t="s">
        <v>722</v>
      </c>
      <c r="B165" t="s">
        <v>723</v>
      </c>
    </row>
    <row r="166" spans="1:2" x14ac:dyDescent="0.25">
      <c r="A166" t="s">
        <v>307</v>
      </c>
      <c r="B166" t="s">
        <v>724</v>
      </c>
    </row>
    <row r="167" spans="1:2" x14ac:dyDescent="0.25">
      <c r="A167" t="s">
        <v>725</v>
      </c>
      <c r="B167" t="s">
        <v>726</v>
      </c>
    </row>
    <row r="168" spans="1:2" x14ac:dyDescent="0.25">
      <c r="A168" t="s">
        <v>310</v>
      </c>
      <c r="B168" t="s">
        <v>727</v>
      </c>
    </row>
    <row r="169" spans="1:2" x14ac:dyDescent="0.25">
      <c r="A169" t="s">
        <v>728</v>
      </c>
      <c r="B169" t="s">
        <v>729</v>
      </c>
    </row>
    <row r="170" spans="1:2" x14ac:dyDescent="0.25">
      <c r="A170" t="s">
        <v>730</v>
      </c>
      <c r="B170" t="s">
        <v>731</v>
      </c>
    </row>
    <row r="171" spans="1:2" x14ac:dyDescent="0.25">
      <c r="A171" t="s">
        <v>312</v>
      </c>
      <c r="B171" t="s">
        <v>732</v>
      </c>
    </row>
    <row r="172" spans="1:2" x14ac:dyDescent="0.25">
      <c r="A172" t="s">
        <v>314</v>
      </c>
      <c r="B172" t="s">
        <v>733</v>
      </c>
    </row>
    <row r="173" spans="1:2" x14ac:dyDescent="0.25">
      <c r="A173" t="s">
        <v>734</v>
      </c>
      <c r="B173" t="s">
        <v>735</v>
      </c>
    </row>
    <row r="174" spans="1:2" x14ac:dyDescent="0.25">
      <c r="A174" t="s">
        <v>736</v>
      </c>
      <c r="B174" t="s">
        <v>632</v>
      </c>
    </row>
    <row r="175" spans="1:2" x14ac:dyDescent="0.25">
      <c r="A175" t="s">
        <v>737</v>
      </c>
      <c r="B175" t="s">
        <v>738</v>
      </c>
    </row>
    <row r="176" spans="1:2" x14ac:dyDescent="0.25">
      <c r="A176" t="s">
        <v>739</v>
      </c>
      <c r="B176" t="s">
        <v>740</v>
      </c>
    </row>
    <row r="177" spans="1:2" x14ac:dyDescent="0.25">
      <c r="A177" t="s">
        <v>741</v>
      </c>
      <c r="B177" t="s">
        <v>742</v>
      </c>
    </row>
    <row r="178" spans="1:2" x14ac:dyDescent="0.25">
      <c r="A178" t="s">
        <v>743</v>
      </c>
      <c r="B178" t="s">
        <v>744</v>
      </c>
    </row>
    <row r="179" spans="1:2" x14ac:dyDescent="0.25">
      <c r="A179" t="s">
        <v>745</v>
      </c>
      <c r="B179" t="s">
        <v>746</v>
      </c>
    </row>
    <row r="180" spans="1:2" x14ac:dyDescent="0.25">
      <c r="A180" t="s">
        <v>316</v>
      </c>
      <c r="B180" t="s">
        <v>747</v>
      </c>
    </row>
    <row r="181" spans="1:2" x14ac:dyDescent="0.25">
      <c r="A181" t="s">
        <v>748</v>
      </c>
      <c r="B181" t="s">
        <v>749</v>
      </c>
    </row>
    <row r="182" spans="1:2" x14ac:dyDescent="0.25">
      <c r="A182" t="s">
        <v>318</v>
      </c>
      <c r="B182" t="s">
        <v>750</v>
      </c>
    </row>
    <row r="183" spans="1:2" x14ac:dyDescent="0.25">
      <c r="A183" t="s">
        <v>751</v>
      </c>
      <c r="B183" t="s">
        <v>752</v>
      </c>
    </row>
    <row r="184" spans="1:2" x14ac:dyDescent="0.25">
      <c r="A184" t="s">
        <v>753</v>
      </c>
      <c r="B184" t="s">
        <v>754</v>
      </c>
    </row>
    <row r="185" spans="1:2" x14ac:dyDescent="0.25">
      <c r="A185" t="s">
        <v>755</v>
      </c>
      <c r="B185" t="s">
        <v>756</v>
      </c>
    </row>
    <row r="186" spans="1:2" x14ac:dyDescent="0.25">
      <c r="A186" t="s">
        <v>320</v>
      </c>
      <c r="B186" t="s">
        <v>757</v>
      </c>
    </row>
    <row r="187" spans="1:2" x14ac:dyDescent="0.25">
      <c r="A187" t="s">
        <v>321</v>
      </c>
      <c r="B187" t="s">
        <v>758</v>
      </c>
    </row>
    <row r="188" spans="1:2" x14ac:dyDescent="0.25">
      <c r="A188" t="s">
        <v>759</v>
      </c>
      <c r="B188" t="s">
        <v>760</v>
      </c>
    </row>
    <row r="189" spans="1:2" x14ac:dyDescent="0.25">
      <c r="A189" t="s">
        <v>761</v>
      </c>
      <c r="B189" t="s">
        <v>760</v>
      </c>
    </row>
    <row r="190" spans="1:2" x14ac:dyDescent="0.25">
      <c r="A190" t="s">
        <v>323</v>
      </c>
      <c r="B190" t="s">
        <v>762</v>
      </c>
    </row>
    <row r="191" spans="1:2" x14ac:dyDescent="0.25">
      <c r="A191" t="s">
        <v>763</v>
      </c>
      <c r="B191" t="s">
        <v>764</v>
      </c>
    </row>
    <row r="192" spans="1:2" x14ac:dyDescent="0.25">
      <c r="A192" t="s">
        <v>765</v>
      </c>
      <c r="B192" t="s">
        <v>766</v>
      </c>
    </row>
    <row r="193" spans="1:2" x14ac:dyDescent="0.25">
      <c r="A193" t="s">
        <v>767</v>
      </c>
      <c r="B193" t="s">
        <v>768</v>
      </c>
    </row>
    <row r="194" spans="1:2" x14ac:dyDescent="0.25">
      <c r="A194" t="s">
        <v>769</v>
      </c>
      <c r="B194" t="s">
        <v>770</v>
      </c>
    </row>
    <row r="195" spans="1:2" x14ac:dyDescent="0.25">
      <c r="A195" t="s">
        <v>771</v>
      </c>
      <c r="B195" t="s">
        <v>772</v>
      </c>
    </row>
    <row r="196" spans="1:2" x14ac:dyDescent="0.25">
      <c r="A196" t="s">
        <v>326</v>
      </c>
      <c r="B196" t="s">
        <v>773</v>
      </c>
    </row>
    <row r="197" spans="1:2" x14ac:dyDescent="0.25">
      <c r="A197" t="s">
        <v>328</v>
      </c>
      <c r="B197" t="s">
        <v>774</v>
      </c>
    </row>
    <row r="198" spans="1:2" x14ac:dyDescent="0.25">
      <c r="A198" t="s">
        <v>330</v>
      </c>
      <c r="B198" t="s">
        <v>775</v>
      </c>
    </row>
    <row r="199" spans="1:2" x14ac:dyDescent="0.25">
      <c r="A199" t="s">
        <v>332</v>
      </c>
      <c r="B199" t="s">
        <v>776</v>
      </c>
    </row>
    <row r="200" spans="1:2" x14ac:dyDescent="0.25">
      <c r="A200" t="s">
        <v>334</v>
      </c>
      <c r="B200" t="s">
        <v>777</v>
      </c>
    </row>
    <row r="201" spans="1:2" x14ac:dyDescent="0.25">
      <c r="A201" t="s">
        <v>778</v>
      </c>
      <c r="B201" t="s">
        <v>779</v>
      </c>
    </row>
    <row r="202" spans="1:2" x14ac:dyDescent="0.25">
      <c r="A202" t="s">
        <v>780</v>
      </c>
      <c r="B202" t="s">
        <v>781</v>
      </c>
    </row>
    <row r="203" spans="1:2" x14ac:dyDescent="0.25">
      <c r="A203" t="s">
        <v>782</v>
      </c>
      <c r="B203" t="s">
        <v>783</v>
      </c>
    </row>
    <row r="204" spans="1:2" x14ac:dyDescent="0.25">
      <c r="A204" t="s">
        <v>784</v>
      </c>
      <c r="B204" t="s">
        <v>785</v>
      </c>
    </row>
    <row r="205" spans="1:2" x14ac:dyDescent="0.25">
      <c r="A205" t="s">
        <v>786</v>
      </c>
      <c r="B205" t="s">
        <v>787</v>
      </c>
    </row>
    <row r="206" spans="1:2" x14ac:dyDescent="0.25">
      <c r="A206" t="s">
        <v>788</v>
      </c>
      <c r="B206" t="s">
        <v>789</v>
      </c>
    </row>
    <row r="207" spans="1:2" x14ac:dyDescent="0.25">
      <c r="A207" t="s">
        <v>790</v>
      </c>
      <c r="B207" t="s">
        <v>791</v>
      </c>
    </row>
    <row r="208" spans="1:2" x14ac:dyDescent="0.25">
      <c r="A208" t="s">
        <v>792</v>
      </c>
      <c r="B208" t="s">
        <v>793</v>
      </c>
    </row>
    <row r="209" spans="1:2" x14ac:dyDescent="0.25">
      <c r="A209" t="s">
        <v>794</v>
      </c>
      <c r="B209" t="s">
        <v>795</v>
      </c>
    </row>
    <row r="210" spans="1:2" x14ac:dyDescent="0.25">
      <c r="A210" t="s">
        <v>796</v>
      </c>
      <c r="B210" t="s">
        <v>797</v>
      </c>
    </row>
    <row r="211" spans="1:2" x14ac:dyDescent="0.25">
      <c r="A211" t="s">
        <v>798</v>
      </c>
      <c r="B211" t="s">
        <v>799</v>
      </c>
    </row>
    <row r="212" spans="1:2" x14ac:dyDescent="0.25">
      <c r="A212" t="s">
        <v>800</v>
      </c>
      <c r="B212" t="s">
        <v>801</v>
      </c>
    </row>
    <row r="213" spans="1:2" x14ac:dyDescent="0.25">
      <c r="A213" t="s">
        <v>802</v>
      </c>
      <c r="B213" t="s">
        <v>803</v>
      </c>
    </row>
    <row r="214" spans="1:2" x14ac:dyDescent="0.25">
      <c r="A214" t="s">
        <v>336</v>
      </c>
      <c r="B214" t="s">
        <v>804</v>
      </c>
    </row>
    <row r="215" spans="1:2" x14ac:dyDescent="0.25">
      <c r="A215" t="s">
        <v>338</v>
      </c>
      <c r="B215" t="s">
        <v>805</v>
      </c>
    </row>
    <row r="216" spans="1:2" x14ac:dyDescent="0.25">
      <c r="A216" t="s">
        <v>806</v>
      </c>
      <c r="B216" t="s">
        <v>807</v>
      </c>
    </row>
    <row r="217" spans="1:2" x14ac:dyDescent="0.25">
      <c r="A217" t="s">
        <v>808</v>
      </c>
      <c r="B217" t="s">
        <v>809</v>
      </c>
    </row>
    <row r="218" spans="1:2" x14ac:dyDescent="0.25">
      <c r="A218" t="s">
        <v>810</v>
      </c>
      <c r="B218" t="s">
        <v>811</v>
      </c>
    </row>
    <row r="219" spans="1:2" x14ac:dyDescent="0.25">
      <c r="A219" t="s">
        <v>812</v>
      </c>
      <c r="B219" t="s">
        <v>813</v>
      </c>
    </row>
    <row r="220" spans="1:2" x14ac:dyDescent="0.25">
      <c r="A220" t="s">
        <v>814</v>
      </c>
      <c r="B220" t="s">
        <v>815</v>
      </c>
    </row>
    <row r="221" spans="1:2" x14ac:dyDescent="0.25">
      <c r="A221" t="s">
        <v>816</v>
      </c>
      <c r="B221" t="s">
        <v>817</v>
      </c>
    </row>
    <row r="222" spans="1:2" x14ac:dyDescent="0.25">
      <c r="A222" t="s">
        <v>818</v>
      </c>
      <c r="B222" t="s">
        <v>819</v>
      </c>
    </row>
    <row r="223" spans="1:2" x14ac:dyDescent="0.25">
      <c r="A223" t="s">
        <v>820</v>
      </c>
      <c r="B223" t="s">
        <v>821</v>
      </c>
    </row>
    <row r="224" spans="1:2" x14ac:dyDescent="0.25">
      <c r="A224" t="s">
        <v>822</v>
      </c>
      <c r="B224" t="s">
        <v>823</v>
      </c>
    </row>
    <row r="225" spans="1:2" x14ac:dyDescent="0.25">
      <c r="A225" t="s">
        <v>824</v>
      </c>
      <c r="B225" t="s">
        <v>825</v>
      </c>
    </row>
    <row r="226" spans="1:2" x14ac:dyDescent="0.25">
      <c r="A226" t="s">
        <v>826</v>
      </c>
      <c r="B226" t="s">
        <v>827</v>
      </c>
    </row>
    <row r="227" spans="1:2" x14ac:dyDescent="0.25">
      <c r="A227" t="s">
        <v>828</v>
      </c>
      <c r="B227" t="s">
        <v>829</v>
      </c>
    </row>
    <row r="228" spans="1:2" x14ac:dyDescent="0.25">
      <c r="A228" t="s">
        <v>830</v>
      </c>
      <c r="B228" t="s">
        <v>831</v>
      </c>
    </row>
    <row r="229" spans="1:2" x14ac:dyDescent="0.25">
      <c r="A229" t="s">
        <v>341</v>
      </c>
      <c r="B229" t="s">
        <v>832</v>
      </c>
    </row>
    <row r="230" spans="1:2" x14ac:dyDescent="0.25">
      <c r="A230" t="s">
        <v>343</v>
      </c>
      <c r="B230" t="s">
        <v>833</v>
      </c>
    </row>
    <row r="231" spans="1:2" x14ac:dyDescent="0.25">
      <c r="A231" t="s">
        <v>834</v>
      </c>
      <c r="B231" t="s">
        <v>835</v>
      </c>
    </row>
    <row r="232" spans="1:2" x14ac:dyDescent="0.25">
      <c r="A232" t="s">
        <v>836</v>
      </c>
      <c r="B232" t="s">
        <v>837</v>
      </c>
    </row>
    <row r="233" spans="1:2" x14ac:dyDescent="0.25">
      <c r="A233" t="s">
        <v>838</v>
      </c>
      <c r="B233" t="s">
        <v>839</v>
      </c>
    </row>
    <row r="234" spans="1:2" x14ac:dyDescent="0.25">
      <c r="A234" t="s">
        <v>840</v>
      </c>
      <c r="B234" t="s">
        <v>841</v>
      </c>
    </row>
    <row r="235" spans="1:2" x14ac:dyDescent="0.25">
      <c r="A235" t="s">
        <v>842</v>
      </c>
      <c r="B235" t="s">
        <v>843</v>
      </c>
    </row>
    <row r="236" spans="1:2" x14ac:dyDescent="0.25">
      <c r="A236" t="s">
        <v>844</v>
      </c>
      <c r="B236" t="s">
        <v>845</v>
      </c>
    </row>
    <row r="237" spans="1:2" x14ac:dyDescent="0.25">
      <c r="A237" t="s">
        <v>846</v>
      </c>
      <c r="B237" t="s">
        <v>847</v>
      </c>
    </row>
    <row r="238" spans="1:2" x14ac:dyDescent="0.25">
      <c r="A238" t="s">
        <v>848</v>
      </c>
      <c r="B238" t="s">
        <v>849</v>
      </c>
    </row>
    <row r="239" spans="1:2" x14ac:dyDescent="0.25">
      <c r="A239" t="s">
        <v>850</v>
      </c>
      <c r="B239" t="s">
        <v>851</v>
      </c>
    </row>
    <row r="240" spans="1:2" x14ac:dyDescent="0.25">
      <c r="A240" t="s">
        <v>852</v>
      </c>
      <c r="B240" t="s">
        <v>853</v>
      </c>
    </row>
    <row r="241" spans="1:2" x14ac:dyDescent="0.25">
      <c r="A241" t="s">
        <v>854</v>
      </c>
      <c r="B241" t="s">
        <v>855</v>
      </c>
    </row>
    <row r="242" spans="1:2" x14ac:dyDescent="0.25">
      <c r="A242" t="s">
        <v>856</v>
      </c>
      <c r="B242" t="s">
        <v>857</v>
      </c>
    </row>
    <row r="243" spans="1:2" x14ac:dyDescent="0.25">
      <c r="A243" t="s">
        <v>858</v>
      </c>
      <c r="B243" t="s">
        <v>859</v>
      </c>
    </row>
    <row r="244" spans="1:2" x14ac:dyDescent="0.25">
      <c r="A244" t="s">
        <v>860</v>
      </c>
      <c r="B244" t="s">
        <v>861</v>
      </c>
    </row>
    <row r="245" spans="1:2" x14ac:dyDescent="0.25">
      <c r="A245" t="s">
        <v>862</v>
      </c>
      <c r="B245" t="s">
        <v>863</v>
      </c>
    </row>
    <row r="246" spans="1:2" x14ac:dyDescent="0.25">
      <c r="A246" t="s">
        <v>864</v>
      </c>
      <c r="B246" t="s">
        <v>865</v>
      </c>
    </row>
    <row r="247" spans="1:2" x14ac:dyDescent="0.25">
      <c r="A247" t="s">
        <v>866</v>
      </c>
      <c r="B247" t="s">
        <v>867</v>
      </c>
    </row>
    <row r="248" spans="1:2" x14ac:dyDescent="0.25">
      <c r="A248" t="s">
        <v>868</v>
      </c>
      <c r="B248" t="s">
        <v>869</v>
      </c>
    </row>
    <row r="249" spans="1:2" x14ac:dyDescent="0.25">
      <c r="A249" t="s">
        <v>870</v>
      </c>
      <c r="B249" t="s">
        <v>871</v>
      </c>
    </row>
    <row r="250" spans="1:2" x14ac:dyDescent="0.25">
      <c r="A250" t="s">
        <v>872</v>
      </c>
      <c r="B250" t="s">
        <v>873</v>
      </c>
    </row>
    <row r="251" spans="1:2" x14ac:dyDescent="0.25">
      <c r="A251" t="s">
        <v>874</v>
      </c>
      <c r="B251" t="s">
        <v>875</v>
      </c>
    </row>
    <row r="252" spans="1:2" x14ac:dyDescent="0.25">
      <c r="A252" t="s">
        <v>876</v>
      </c>
      <c r="B252" t="s">
        <v>877</v>
      </c>
    </row>
    <row r="253" spans="1:2" x14ac:dyDescent="0.25">
      <c r="A253" t="s">
        <v>878</v>
      </c>
      <c r="B253" t="s">
        <v>879</v>
      </c>
    </row>
    <row r="254" spans="1:2" x14ac:dyDescent="0.25">
      <c r="A254" t="s">
        <v>880</v>
      </c>
      <c r="B254" t="s">
        <v>881</v>
      </c>
    </row>
    <row r="255" spans="1:2" x14ac:dyDescent="0.25">
      <c r="A255" t="s">
        <v>882</v>
      </c>
      <c r="B255" t="s">
        <v>883</v>
      </c>
    </row>
    <row r="256" spans="1:2" x14ac:dyDescent="0.25">
      <c r="A256" t="s">
        <v>884</v>
      </c>
      <c r="B256" t="s">
        <v>885</v>
      </c>
    </row>
    <row r="257" spans="1:2" x14ac:dyDescent="0.25">
      <c r="A257" t="s">
        <v>886</v>
      </c>
      <c r="B257" t="s">
        <v>887</v>
      </c>
    </row>
    <row r="258" spans="1:2" x14ac:dyDescent="0.25">
      <c r="A258" t="s">
        <v>888</v>
      </c>
      <c r="B258" t="s">
        <v>889</v>
      </c>
    </row>
    <row r="259" spans="1:2" x14ac:dyDescent="0.25">
      <c r="A259" t="s">
        <v>890</v>
      </c>
      <c r="B259" t="s">
        <v>891</v>
      </c>
    </row>
    <row r="260" spans="1:2" x14ac:dyDescent="0.25">
      <c r="A260" t="s">
        <v>892</v>
      </c>
      <c r="B260" t="s">
        <v>893</v>
      </c>
    </row>
    <row r="261" spans="1:2" x14ac:dyDescent="0.25">
      <c r="A261" t="s">
        <v>894</v>
      </c>
      <c r="B261" t="s">
        <v>895</v>
      </c>
    </row>
    <row r="262" spans="1:2" x14ac:dyDescent="0.25">
      <c r="A262" t="s">
        <v>896</v>
      </c>
      <c r="B262" t="s">
        <v>897</v>
      </c>
    </row>
    <row r="263" spans="1:2" x14ac:dyDescent="0.25">
      <c r="A263" t="s">
        <v>898</v>
      </c>
      <c r="B263" t="s">
        <v>899</v>
      </c>
    </row>
    <row r="264" spans="1:2" x14ac:dyDescent="0.25">
      <c r="A264" t="s">
        <v>900</v>
      </c>
      <c r="B264" t="s">
        <v>901</v>
      </c>
    </row>
    <row r="265" spans="1:2" x14ac:dyDescent="0.25">
      <c r="A265" t="s">
        <v>902</v>
      </c>
      <c r="B265" t="s">
        <v>903</v>
      </c>
    </row>
    <row r="266" spans="1:2" x14ac:dyDescent="0.25">
      <c r="A266" t="s">
        <v>904</v>
      </c>
      <c r="B266" t="s">
        <v>905</v>
      </c>
    </row>
    <row r="267" spans="1:2" x14ac:dyDescent="0.25">
      <c r="A267" t="s">
        <v>906</v>
      </c>
      <c r="B267" t="s">
        <v>907</v>
      </c>
    </row>
    <row r="268" spans="1:2" x14ac:dyDescent="0.25">
      <c r="A268" t="s">
        <v>908</v>
      </c>
      <c r="B268" t="s">
        <v>909</v>
      </c>
    </row>
    <row r="269" spans="1:2" x14ac:dyDescent="0.25">
      <c r="A269" t="s">
        <v>910</v>
      </c>
      <c r="B269" t="s">
        <v>911</v>
      </c>
    </row>
    <row r="270" spans="1:2" x14ac:dyDescent="0.25">
      <c r="A270" t="s">
        <v>912</v>
      </c>
      <c r="B270" t="s">
        <v>913</v>
      </c>
    </row>
    <row r="271" spans="1:2" x14ac:dyDescent="0.25">
      <c r="A271" t="s">
        <v>914</v>
      </c>
      <c r="B271" t="s">
        <v>915</v>
      </c>
    </row>
    <row r="272" spans="1:2" x14ac:dyDescent="0.25">
      <c r="A272" t="s">
        <v>916</v>
      </c>
      <c r="B272" t="s">
        <v>917</v>
      </c>
    </row>
    <row r="273" spans="1:2" x14ac:dyDescent="0.25">
      <c r="A273" t="s">
        <v>918</v>
      </c>
      <c r="B273" t="s">
        <v>919</v>
      </c>
    </row>
    <row r="274" spans="1:2" x14ac:dyDescent="0.25">
      <c r="A274" t="s">
        <v>920</v>
      </c>
      <c r="B274" t="s">
        <v>919</v>
      </c>
    </row>
    <row r="275" spans="1:2" x14ac:dyDescent="0.25">
      <c r="A275" t="s">
        <v>921</v>
      </c>
      <c r="B275" t="s">
        <v>922</v>
      </c>
    </row>
    <row r="276" spans="1:2" x14ac:dyDescent="0.25">
      <c r="A276" t="s">
        <v>923</v>
      </c>
      <c r="B276" t="s">
        <v>924</v>
      </c>
    </row>
    <row r="277" spans="1:2" x14ac:dyDescent="0.25">
      <c r="A277" t="s">
        <v>925</v>
      </c>
      <c r="B277" t="s">
        <v>926</v>
      </c>
    </row>
    <row r="278" spans="1:2" x14ac:dyDescent="0.25">
      <c r="A278" t="s">
        <v>927</v>
      </c>
      <c r="B278" t="s">
        <v>926</v>
      </c>
    </row>
    <row r="279" spans="1:2" x14ac:dyDescent="0.25">
      <c r="A279" t="s">
        <v>928</v>
      </c>
      <c r="B279" t="s">
        <v>929</v>
      </c>
    </row>
    <row r="280" spans="1:2" x14ac:dyDescent="0.25">
      <c r="A280" t="s">
        <v>930</v>
      </c>
      <c r="B280" t="s">
        <v>931</v>
      </c>
    </row>
    <row r="281" spans="1:2" x14ac:dyDescent="0.25">
      <c r="A281" t="s">
        <v>932</v>
      </c>
      <c r="B281" t="s">
        <v>933</v>
      </c>
    </row>
    <row r="282" spans="1:2" x14ac:dyDescent="0.25">
      <c r="A282" t="s">
        <v>934</v>
      </c>
      <c r="B282" t="s">
        <v>935</v>
      </c>
    </row>
    <row r="283" spans="1:2" x14ac:dyDescent="0.25">
      <c r="A283" t="s">
        <v>936</v>
      </c>
      <c r="B283" t="s">
        <v>937</v>
      </c>
    </row>
    <row r="284" spans="1:2" x14ac:dyDescent="0.25">
      <c r="A284" t="s">
        <v>938</v>
      </c>
      <c r="B284" t="s">
        <v>939</v>
      </c>
    </row>
    <row r="285" spans="1:2" x14ac:dyDescent="0.25">
      <c r="A285" t="s">
        <v>940</v>
      </c>
      <c r="B285" t="s">
        <v>941</v>
      </c>
    </row>
    <row r="286" spans="1:2" x14ac:dyDescent="0.25">
      <c r="A286" t="s">
        <v>942</v>
      </c>
      <c r="B286" t="s">
        <v>943</v>
      </c>
    </row>
    <row r="287" spans="1:2" x14ac:dyDescent="0.25">
      <c r="A287" t="s">
        <v>944</v>
      </c>
      <c r="B287" t="s">
        <v>945</v>
      </c>
    </row>
    <row r="288" spans="1:2" x14ac:dyDescent="0.25">
      <c r="A288" t="s">
        <v>946</v>
      </c>
      <c r="B288" t="s">
        <v>947</v>
      </c>
    </row>
    <row r="289" spans="1:2" x14ac:dyDescent="0.25">
      <c r="A289" t="s">
        <v>948</v>
      </c>
      <c r="B289" t="s">
        <v>949</v>
      </c>
    </row>
    <row r="290" spans="1:2" x14ac:dyDescent="0.25">
      <c r="A290" t="s">
        <v>950</v>
      </c>
      <c r="B290" t="s">
        <v>951</v>
      </c>
    </row>
    <row r="291" spans="1:2" x14ac:dyDescent="0.25">
      <c r="A291" t="s">
        <v>952</v>
      </c>
      <c r="B291" t="s">
        <v>953</v>
      </c>
    </row>
    <row r="292" spans="1:2" x14ac:dyDescent="0.25">
      <c r="A292" t="s">
        <v>954</v>
      </c>
      <c r="B292" t="s">
        <v>955</v>
      </c>
    </row>
    <row r="293" spans="1:2" x14ac:dyDescent="0.25">
      <c r="A293" t="s">
        <v>956</v>
      </c>
      <c r="B293" t="s">
        <v>957</v>
      </c>
    </row>
    <row r="294" spans="1:2" x14ac:dyDescent="0.25">
      <c r="A294" t="s">
        <v>345</v>
      </c>
      <c r="B294" t="s">
        <v>958</v>
      </c>
    </row>
    <row r="295" spans="1:2" x14ac:dyDescent="0.25">
      <c r="A295" t="s">
        <v>347</v>
      </c>
      <c r="B295" t="s">
        <v>959</v>
      </c>
    </row>
    <row r="296" spans="1:2" x14ac:dyDescent="0.25">
      <c r="A296" t="s">
        <v>960</v>
      </c>
      <c r="B296" t="s">
        <v>961</v>
      </c>
    </row>
    <row r="297" spans="1:2" x14ac:dyDescent="0.25">
      <c r="A297" t="s">
        <v>962</v>
      </c>
      <c r="B297" t="s">
        <v>963</v>
      </c>
    </row>
    <row r="298" spans="1:2" x14ac:dyDescent="0.25">
      <c r="A298" t="s">
        <v>964</v>
      </c>
      <c r="B298" t="s">
        <v>965</v>
      </c>
    </row>
    <row r="299" spans="1:2" x14ac:dyDescent="0.25">
      <c r="A299" t="s">
        <v>966</v>
      </c>
      <c r="B299" t="s">
        <v>967</v>
      </c>
    </row>
    <row r="300" spans="1:2" x14ac:dyDescent="0.25">
      <c r="A300" t="s">
        <v>968</v>
      </c>
      <c r="B300" t="s">
        <v>969</v>
      </c>
    </row>
    <row r="301" spans="1:2" x14ac:dyDescent="0.25">
      <c r="A301" t="s">
        <v>970</v>
      </c>
      <c r="B301" t="s">
        <v>971</v>
      </c>
    </row>
    <row r="302" spans="1:2" x14ac:dyDescent="0.25">
      <c r="A302" t="s">
        <v>972</v>
      </c>
      <c r="B302" t="s">
        <v>973</v>
      </c>
    </row>
    <row r="303" spans="1:2" x14ac:dyDescent="0.25">
      <c r="A303" t="s">
        <v>974</v>
      </c>
      <c r="B303" t="s">
        <v>975</v>
      </c>
    </row>
    <row r="304" spans="1:2" x14ac:dyDescent="0.25">
      <c r="A304" t="s">
        <v>976</v>
      </c>
      <c r="B304" t="s">
        <v>977</v>
      </c>
    </row>
    <row r="305" spans="1:2" x14ac:dyDescent="0.25">
      <c r="A305" t="s">
        <v>978</v>
      </c>
      <c r="B305" t="s">
        <v>979</v>
      </c>
    </row>
    <row r="306" spans="1:2" x14ac:dyDescent="0.25">
      <c r="A306" t="s">
        <v>980</v>
      </c>
      <c r="B306" t="s">
        <v>981</v>
      </c>
    </row>
    <row r="307" spans="1:2" x14ac:dyDescent="0.25">
      <c r="A307" t="s">
        <v>349</v>
      </c>
      <c r="B307" t="s">
        <v>982</v>
      </c>
    </row>
    <row r="308" spans="1:2" x14ac:dyDescent="0.25">
      <c r="A308" t="s">
        <v>983</v>
      </c>
      <c r="B308" t="s">
        <v>984</v>
      </c>
    </row>
    <row r="309" spans="1:2" x14ac:dyDescent="0.25">
      <c r="A309" t="s">
        <v>351</v>
      </c>
      <c r="B309" t="s">
        <v>985</v>
      </c>
    </row>
    <row r="310" spans="1:2" x14ac:dyDescent="0.25">
      <c r="A310" t="s">
        <v>986</v>
      </c>
      <c r="B310" t="s">
        <v>987</v>
      </c>
    </row>
    <row r="311" spans="1:2" x14ac:dyDescent="0.25">
      <c r="A311" t="s">
        <v>988</v>
      </c>
      <c r="B311" t="s">
        <v>989</v>
      </c>
    </row>
    <row r="312" spans="1:2" x14ac:dyDescent="0.25">
      <c r="A312" t="s">
        <v>990</v>
      </c>
      <c r="B312" t="s">
        <v>991</v>
      </c>
    </row>
    <row r="313" spans="1:2" x14ac:dyDescent="0.25">
      <c r="A313" t="s">
        <v>992</v>
      </c>
      <c r="B313" t="s">
        <v>993</v>
      </c>
    </row>
    <row r="314" spans="1:2" x14ac:dyDescent="0.25">
      <c r="A314" t="s">
        <v>994</v>
      </c>
      <c r="B314" t="s">
        <v>995</v>
      </c>
    </row>
    <row r="315" spans="1:2" x14ac:dyDescent="0.25">
      <c r="A315" t="s">
        <v>996</v>
      </c>
      <c r="B315" t="s">
        <v>997</v>
      </c>
    </row>
    <row r="316" spans="1:2" x14ac:dyDescent="0.25">
      <c r="A316" t="s">
        <v>998</v>
      </c>
      <c r="B316" t="s">
        <v>999</v>
      </c>
    </row>
    <row r="317" spans="1:2" x14ac:dyDescent="0.25">
      <c r="A317" t="s">
        <v>354</v>
      </c>
      <c r="B317" t="s">
        <v>1000</v>
      </c>
    </row>
    <row r="318" spans="1:2" x14ac:dyDescent="0.25">
      <c r="A318" t="s">
        <v>1001</v>
      </c>
      <c r="B318" t="s">
        <v>1002</v>
      </c>
    </row>
    <row r="319" spans="1:2" x14ac:dyDescent="0.25">
      <c r="A319" t="s">
        <v>1003</v>
      </c>
      <c r="B319" t="s">
        <v>1004</v>
      </c>
    </row>
    <row r="320" spans="1:2" x14ac:dyDescent="0.25">
      <c r="A320" t="s">
        <v>1005</v>
      </c>
      <c r="B320" t="s">
        <v>1006</v>
      </c>
    </row>
    <row r="321" spans="1:2" x14ac:dyDescent="0.25">
      <c r="A321" t="s">
        <v>356</v>
      </c>
      <c r="B321" t="s">
        <v>1007</v>
      </c>
    </row>
    <row r="322" spans="1:2" x14ac:dyDescent="0.25">
      <c r="A322" t="s">
        <v>1008</v>
      </c>
      <c r="B322" t="s">
        <v>1009</v>
      </c>
    </row>
    <row r="323" spans="1:2" x14ac:dyDescent="0.25">
      <c r="A323" t="s">
        <v>1010</v>
      </c>
      <c r="B323" t="s">
        <v>1011</v>
      </c>
    </row>
    <row r="324" spans="1:2" x14ac:dyDescent="0.25">
      <c r="A324" t="s">
        <v>1012</v>
      </c>
      <c r="B324" t="s">
        <v>1013</v>
      </c>
    </row>
    <row r="325" spans="1:2" x14ac:dyDescent="0.25">
      <c r="A325" t="s">
        <v>1014</v>
      </c>
      <c r="B325" t="s">
        <v>1015</v>
      </c>
    </row>
    <row r="326" spans="1:2" x14ac:dyDescent="0.25">
      <c r="A326" t="s">
        <v>1016</v>
      </c>
      <c r="B326" t="s">
        <v>1017</v>
      </c>
    </row>
    <row r="327" spans="1:2" x14ac:dyDescent="0.25">
      <c r="A327" t="s">
        <v>1018</v>
      </c>
      <c r="B327" t="s">
        <v>1019</v>
      </c>
    </row>
    <row r="328" spans="1:2" x14ac:dyDescent="0.25">
      <c r="A328" t="s">
        <v>1020</v>
      </c>
      <c r="B328" t="s">
        <v>1021</v>
      </c>
    </row>
    <row r="329" spans="1:2" x14ac:dyDescent="0.25">
      <c r="A329" t="s">
        <v>1022</v>
      </c>
      <c r="B329" t="s">
        <v>1023</v>
      </c>
    </row>
    <row r="330" spans="1:2" x14ac:dyDescent="0.25">
      <c r="A330" t="s">
        <v>1024</v>
      </c>
      <c r="B330" t="s">
        <v>1025</v>
      </c>
    </row>
    <row r="331" spans="1:2" x14ac:dyDescent="0.25">
      <c r="A331" t="s">
        <v>1026</v>
      </c>
      <c r="B331" t="s">
        <v>1027</v>
      </c>
    </row>
    <row r="332" spans="1:2" x14ac:dyDescent="0.25">
      <c r="A332" t="s">
        <v>1028</v>
      </c>
      <c r="B332" t="s">
        <v>1029</v>
      </c>
    </row>
    <row r="333" spans="1:2" x14ac:dyDescent="0.25">
      <c r="A333" t="s">
        <v>1030</v>
      </c>
      <c r="B333" t="s">
        <v>1031</v>
      </c>
    </row>
    <row r="334" spans="1:2" x14ac:dyDescent="0.25">
      <c r="A334" t="s">
        <v>1032</v>
      </c>
      <c r="B334" t="s">
        <v>1033</v>
      </c>
    </row>
    <row r="335" spans="1:2" x14ac:dyDescent="0.25">
      <c r="A335" t="s">
        <v>1034</v>
      </c>
      <c r="B335" t="s">
        <v>1035</v>
      </c>
    </row>
    <row r="336" spans="1:2" x14ac:dyDescent="0.25">
      <c r="A336" t="s">
        <v>1036</v>
      </c>
      <c r="B336" t="s">
        <v>1037</v>
      </c>
    </row>
    <row r="337" spans="1:2" x14ac:dyDescent="0.25">
      <c r="A337" t="s">
        <v>1038</v>
      </c>
      <c r="B337" t="s">
        <v>1039</v>
      </c>
    </row>
    <row r="338" spans="1:2" x14ac:dyDescent="0.25">
      <c r="A338" t="s">
        <v>1040</v>
      </c>
      <c r="B338" t="s">
        <v>1041</v>
      </c>
    </row>
    <row r="339" spans="1:2" x14ac:dyDescent="0.25">
      <c r="A339" t="s">
        <v>1042</v>
      </c>
      <c r="B339" t="s">
        <v>1043</v>
      </c>
    </row>
    <row r="340" spans="1:2" x14ac:dyDescent="0.25">
      <c r="A340" t="s">
        <v>1044</v>
      </c>
      <c r="B340" t="s">
        <v>1045</v>
      </c>
    </row>
    <row r="341" spans="1:2" x14ac:dyDescent="0.25">
      <c r="A341" t="s">
        <v>1046</v>
      </c>
      <c r="B341" t="s">
        <v>1047</v>
      </c>
    </row>
    <row r="342" spans="1:2" x14ac:dyDescent="0.25">
      <c r="A342" t="s">
        <v>1048</v>
      </c>
      <c r="B342" t="s">
        <v>1049</v>
      </c>
    </row>
    <row r="343" spans="1:2" x14ac:dyDescent="0.25">
      <c r="A343" t="s">
        <v>1050</v>
      </c>
      <c r="B343" t="s">
        <v>1051</v>
      </c>
    </row>
    <row r="344" spans="1:2" x14ac:dyDescent="0.25">
      <c r="A344" t="s">
        <v>1052</v>
      </c>
      <c r="B344" t="s">
        <v>1053</v>
      </c>
    </row>
    <row r="345" spans="1:2" x14ac:dyDescent="0.25">
      <c r="A345" t="s">
        <v>1054</v>
      </c>
      <c r="B345" t="s">
        <v>1055</v>
      </c>
    </row>
    <row r="346" spans="1:2" x14ac:dyDescent="0.25">
      <c r="A346" t="s">
        <v>357</v>
      </c>
      <c r="B346" t="s">
        <v>1056</v>
      </c>
    </row>
    <row r="347" spans="1:2" x14ac:dyDescent="0.25">
      <c r="A347" t="s">
        <v>1057</v>
      </c>
      <c r="B347" t="s">
        <v>1058</v>
      </c>
    </row>
    <row r="348" spans="1:2" x14ac:dyDescent="0.25">
      <c r="A348" t="s">
        <v>1059</v>
      </c>
      <c r="B348" t="s">
        <v>1060</v>
      </c>
    </row>
    <row r="349" spans="1:2" x14ac:dyDescent="0.25">
      <c r="A349" t="s">
        <v>1061</v>
      </c>
      <c r="B349" t="s">
        <v>1062</v>
      </c>
    </row>
    <row r="350" spans="1:2" x14ac:dyDescent="0.25">
      <c r="A350" t="s">
        <v>1063</v>
      </c>
      <c r="B350" t="s">
        <v>1064</v>
      </c>
    </row>
    <row r="351" spans="1:2" x14ac:dyDescent="0.25">
      <c r="A351" t="s">
        <v>1065</v>
      </c>
      <c r="B351" t="s">
        <v>1066</v>
      </c>
    </row>
    <row r="352" spans="1:2" x14ac:dyDescent="0.25">
      <c r="A352" t="s">
        <v>1067</v>
      </c>
      <c r="B352" t="s">
        <v>1068</v>
      </c>
    </row>
    <row r="353" spans="1:2" x14ac:dyDescent="0.25">
      <c r="A353" t="s">
        <v>1069</v>
      </c>
      <c r="B353" t="s">
        <v>1070</v>
      </c>
    </row>
    <row r="354" spans="1:2" x14ac:dyDescent="0.25">
      <c r="A354" t="s">
        <v>1071</v>
      </c>
      <c r="B354" t="s">
        <v>1072</v>
      </c>
    </row>
    <row r="355" spans="1:2" x14ac:dyDescent="0.25">
      <c r="A355" t="s">
        <v>1073</v>
      </c>
      <c r="B355" t="s">
        <v>1074</v>
      </c>
    </row>
    <row r="356" spans="1:2" x14ac:dyDescent="0.25">
      <c r="A356" t="s">
        <v>1075</v>
      </c>
      <c r="B356" t="s">
        <v>1076</v>
      </c>
    </row>
    <row r="357" spans="1:2" x14ac:dyDescent="0.25">
      <c r="A357" t="s">
        <v>1077</v>
      </c>
      <c r="B357" t="s">
        <v>1078</v>
      </c>
    </row>
    <row r="358" spans="1:2" x14ac:dyDescent="0.25">
      <c r="A358" t="s">
        <v>1079</v>
      </c>
      <c r="B358" t="s">
        <v>1080</v>
      </c>
    </row>
    <row r="359" spans="1:2" x14ac:dyDescent="0.25">
      <c r="A359" t="s">
        <v>1081</v>
      </c>
      <c r="B359" t="s">
        <v>1082</v>
      </c>
    </row>
    <row r="360" spans="1:2" x14ac:dyDescent="0.25">
      <c r="A360" t="s">
        <v>1083</v>
      </c>
      <c r="B360" t="s">
        <v>1084</v>
      </c>
    </row>
    <row r="361" spans="1:2" x14ac:dyDescent="0.25">
      <c r="A361" t="s">
        <v>1085</v>
      </c>
      <c r="B361" t="s">
        <v>1086</v>
      </c>
    </row>
    <row r="362" spans="1:2" x14ac:dyDescent="0.25">
      <c r="A362" t="s">
        <v>1087</v>
      </c>
      <c r="B362" t="s">
        <v>1088</v>
      </c>
    </row>
    <row r="363" spans="1:2" x14ac:dyDescent="0.25">
      <c r="A363" t="s">
        <v>1089</v>
      </c>
      <c r="B363" t="s">
        <v>1090</v>
      </c>
    </row>
    <row r="364" spans="1:2" x14ac:dyDescent="0.25">
      <c r="A364" t="s">
        <v>1091</v>
      </c>
      <c r="B364" t="s">
        <v>1092</v>
      </c>
    </row>
    <row r="365" spans="1:2" x14ac:dyDescent="0.25">
      <c r="A365" t="s">
        <v>1093</v>
      </c>
      <c r="B365" t="s">
        <v>1094</v>
      </c>
    </row>
    <row r="366" spans="1:2" x14ac:dyDescent="0.25">
      <c r="A366" t="s">
        <v>1095</v>
      </c>
      <c r="B366" t="s">
        <v>1096</v>
      </c>
    </row>
    <row r="367" spans="1:2" x14ac:dyDescent="0.25">
      <c r="A367" t="s">
        <v>1097</v>
      </c>
      <c r="B367" t="s">
        <v>1098</v>
      </c>
    </row>
    <row r="368" spans="1:2" x14ac:dyDescent="0.25">
      <c r="A368" t="s">
        <v>1099</v>
      </c>
      <c r="B368" t="s">
        <v>1100</v>
      </c>
    </row>
    <row r="369" spans="1:2" x14ac:dyDescent="0.25">
      <c r="A369" t="s">
        <v>1101</v>
      </c>
      <c r="B369" t="s">
        <v>1102</v>
      </c>
    </row>
    <row r="370" spans="1:2" x14ac:dyDescent="0.25">
      <c r="A370" t="s">
        <v>359</v>
      </c>
      <c r="B370" t="s">
        <v>1103</v>
      </c>
    </row>
    <row r="371" spans="1:2" x14ac:dyDescent="0.25">
      <c r="A371" t="s">
        <v>1104</v>
      </c>
      <c r="B371" t="s">
        <v>1105</v>
      </c>
    </row>
    <row r="372" spans="1:2" x14ac:dyDescent="0.25">
      <c r="A372" t="s">
        <v>1106</v>
      </c>
      <c r="B372" t="s">
        <v>1107</v>
      </c>
    </row>
    <row r="373" spans="1:2" x14ac:dyDescent="0.25">
      <c r="A373" t="s">
        <v>1108</v>
      </c>
      <c r="B373" t="s">
        <v>1109</v>
      </c>
    </row>
    <row r="374" spans="1:2" x14ac:dyDescent="0.25">
      <c r="A374" t="s">
        <v>1110</v>
      </c>
      <c r="B374" t="s">
        <v>1111</v>
      </c>
    </row>
    <row r="375" spans="1:2" x14ac:dyDescent="0.25">
      <c r="A375" t="s">
        <v>1112</v>
      </c>
      <c r="B375" t="s">
        <v>1113</v>
      </c>
    </row>
    <row r="376" spans="1:2" x14ac:dyDescent="0.25">
      <c r="A376" t="s">
        <v>361</v>
      </c>
      <c r="B376" t="s">
        <v>1114</v>
      </c>
    </row>
    <row r="377" spans="1:2" x14ac:dyDescent="0.25">
      <c r="A377" t="s">
        <v>1115</v>
      </c>
      <c r="B377" t="s">
        <v>1116</v>
      </c>
    </row>
    <row r="378" spans="1:2" x14ac:dyDescent="0.25">
      <c r="A378" t="s">
        <v>1117</v>
      </c>
      <c r="B378" t="s">
        <v>1118</v>
      </c>
    </row>
    <row r="379" spans="1:2" x14ac:dyDescent="0.25">
      <c r="A379" t="s">
        <v>1119</v>
      </c>
      <c r="B379" t="s">
        <v>1120</v>
      </c>
    </row>
    <row r="380" spans="1:2" x14ac:dyDescent="0.25">
      <c r="A380" t="s">
        <v>1121</v>
      </c>
      <c r="B380" t="s">
        <v>1122</v>
      </c>
    </row>
    <row r="381" spans="1:2" x14ac:dyDescent="0.25">
      <c r="A381" t="s">
        <v>1123</v>
      </c>
      <c r="B381" t="s">
        <v>1124</v>
      </c>
    </row>
    <row r="382" spans="1:2" x14ac:dyDescent="0.25">
      <c r="A382" t="s">
        <v>1125</v>
      </c>
      <c r="B382" t="s">
        <v>1126</v>
      </c>
    </row>
    <row r="383" spans="1:2" x14ac:dyDescent="0.25">
      <c r="A383" t="s">
        <v>1127</v>
      </c>
      <c r="B383" t="s">
        <v>1128</v>
      </c>
    </row>
    <row r="384" spans="1:2" x14ac:dyDescent="0.25">
      <c r="A384" t="s">
        <v>1129</v>
      </c>
      <c r="B384" t="s">
        <v>1130</v>
      </c>
    </row>
    <row r="385" spans="1:2" x14ac:dyDescent="0.25">
      <c r="A385" t="s">
        <v>1131</v>
      </c>
      <c r="B385" t="s">
        <v>1132</v>
      </c>
    </row>
    <row r="386" spans="1:2" x14ac:dyDescent="0.25">
      <c r="A386" t="s">
        <v>1133</v>
      </c>
      <c r="B386" t="s">
        <v>1134</v>
      </c>
    </row>
    <row r="387" spans="1:2" x14ac:dyDescent="0.25">
      <c r="A387" t="s">
        <v>1135</v>
      </c>
      <c r="B387" t="s">
        <v>1136</v>
      </c>
    </row>
    <row r="388" spans="1:2" x14ac:dyDescent="0.25">
      <c r="A388" t="s">
        <v>1137</v>
      </c>
      <c r="B388" t="s">
        <v>1138</v>
      </c>
    </row>
    <row r="389" spans="1:2" x14ac:dyDescent="0.25">
      <c r="A389" t="s">
        <v>1139</v>
      </c>
      <c r="B389" t="s">
        <v>1140</v>
      </c>
    </row>
    <row r="390" spans="1:2" x14ac:dyDescent="0.25">
      <c r="A390" t="s">
        <v>1141</v>
      </c>
      <c r="B390" t="s">
        <v>1142</v>
      </c>
    </row>
    <row r="391" spans="1:2" x14ac:dyDescent="0.25">
      <c r="A391" t="s">
        <v>1143</v>
      </c>
      <c r="B391" t="s">
        <v>1144</v>
      </c>
    </row>
    <row r="392" spans="1:2" x14ac:dyDescent="0.25">
      <c r="A392" t="s">
        <v>1145</v>
      </c>
      <c r="B392" t="s">
        <v>1146</v>
      </c>
    </row>
    <row r="393" spans="1:2" x14ac:dyDescent="0.25">
      <c r="A393" t="s">
        <v>1147</v>
      </c>
      <c r="B393" t="s">
        <v>1148</v>
      </c>
    </row>
    <row r="394" spans="1:2" x14ac:dyDescent="0.25">
      <c r="A394" t="s">
        <v>1149</v>
      </c>
      <c r="B394" t="s">
        <v>1150</v>
      </c>
    </row>
    <row r="395" spans="1:2" x14ac:dyDescent="0.25">
      <c r="A395" t="s">
        <v>1151</v>
      </c>
      <c r="B395" t="s">
        <v>1152</v>
      </c>
    </row>
    <row r="396" spans="1:2" x14ac:dyDescent="0.25">
      <c r="A396" t="s">
        <v>1153</v>
      </c>
      <c r="B396" t="s">
        <v>1154</v>
      </c>
    </row>
    <row r="397" spans="1:2" x14ac:dyDescent="0.25">
      <c r="A397" t="s">
        <v>1155</v>
      </c>
      <c r="B397" t="s">
        <v>1156</v>
      </c>
    </row>
    <row r="398" spans="1:2" x14ac:dyDescent="0.25">
      <c r="A398" t="s">
        <v>1157</v>
      </c>
      <c r="B398" t="s">
        <v>1158</v>
      </c>
    </row>
    <row r="399" spans="1:2" x14ac:dyDescent="0.25">
      <c r="A399" t="s">
        <v>1159</v>
      </c>
      <c r="B399" t="s">
        <v>1160</v>
      </c>
    </row>
    <row r="400" spans="1:2" x14ac:dyDescent="0.25">
      <c r="A400" t="s">
        <v>1161</v>
      </c>
      <c r="B400" t="s">
        <v>1162</v>
      </c>
    </row>
    <row r="401" spans="1:2" x14ac:dyDescent="0.25">
      <c r="A401" t="s">
        <v>1163</v>
      </c>
      <c r="B401" t="s">
        <v>1164</v>
      </c>
    </row>
    <row r="402" spans="1:2" x14ac:dyDescent="0.25">
      <c r="A402" t="s">
        <v>1165</v>
      </c>
      <c r="B402" t="s">
        <v>1166</v>
      </c>
    </row>
    <row r="403" spans="1:2" x14ac:dyDescent="0.25">
      <c r="A403" t="s">
        <v>1167</v>
      </c>
      <c r="B403" t="s">
        <v>1168</v>
      </c>
    </row>
    <row r="404" spans="1:2" x14ac:dyDescent="0.25">
      <c r="A404" t="s">
        <v>1169</v>
      </c>
      <c r="B404" t="s">
        <v>1170</v>
      </c>
    </row>
    <row r="405" spans="1:2" x14ac:dyDescent="0.25">
      <c r="A405" t="s">
        <v>1171</v>
      </c>
      <c r="B405" t="s">
        <v>1172</v>
      </c>
    </row>
    <row r="406" spans="1:2" x14ac:dyDescent="0.25">
      <c r="A406" t="s">
        <v>1173</v>
      </c>
      <c r="B406" t="s">
        <v>1174</v>
      </c>
    </row>
    <row r="407" spans="1:2" x14ac:dyDescent="0.25">
      <c r="A407" t="s">
        <v>1175</v>
      </c>
      <c r="B407" t="s">
        <v>1176</v>
      </c>
    </row>
    <row r="408" spans="1:2" x14ac:dyDescent="0.25">
      <c r="A408" t="s">
        <v>1177</v>
      </c>
      <c r="B408" t="s">
        <v>1178</v>
      </c>
    </row>
    <row r="409" spans="1:2" x14ac:dyDescent="0.25">
      <c r="A409" t="s">
        <v>1179</v>
      </c>
      <c r="B409" t="s">
        <v>1180</v>
      </c>
    </row>
    <row r="410" spans="1:2" x14ac:dyDescent="0.25">
      <c r="A410" t="s">
        <v>1181</v>
      </c>
      <c r="B410" t="s">
        <v>1182</v>
      </c>
    </row>
    <row r="411" spans="1:2" x14ac:dyDescent="0.25">
      <c r="A411" t="s">
        <v>1183</v>
      </c>
      <c r="B411" t="s">
        <v>1184</v>
      </c>
    </row>
    <row r="412" spans="1:2" x14ac:dyDescent="0.25">
      <c r="A412" t="s">
        <v>363</v>
      </c>
      <c r="B412" t="s">
        <v>1185</v>
      </c>
    </row>
    <row r="413" spans="1:2" x14ac:dyDescent="0.25">
      <c r="A413" t="s">
        <v>1186</v>
      </c>
      <c r="B413" t="s">
        <v>1187</v>
      </c>
    </row>
    <row r="414" spans="1:2" x14ac:dyDescent="0.25">
      <c r="A414" t="s">
        <v>1188</v>
      </c>
      <c r="B414" t="s">
        <v>1189</v>
      </c>
    </row>
    <row r="415" spans="1:2" x14ac:dyDescent="0.25">
      <c r="A415" t="s">
        <v>1190</v>
      </c>
      <c r="B415" t="s">
        <v>1191</v>
      </c>
    </row>
    <row r="416" spans="1:2" x14ac:dyDescent="0.25">
      <c r="A416" t="s">
        <v>1192</v>
      </c>
      <c r="B416" t="s">
        <v>1193</v>
      </c>
    </row>
    <row r="417" spans="1:2" x14ac:dyDescent="0.25">
      <c r="A417" t="s">
        <v>365</v>
      </c>
      <c r="B417" t="s">
        <v>1194</v>
      </c>
    </row>
    <row r="418" spans="1:2" x14ac:dyDescent="0.25">
      <c r="A418" t="s">
        <v>1195</v>
      </c>
      <c r="B418" t="s">
        <v>1196</v>
      </c>
    </row>
    <row r="419" spans="1:2" x14ac:dyDescent="0.25">
      <c r="A419" t="s">
        <v>1197</v>
      </c>
      <c r="B419" t="s">
        <v>1198</v>
      </c>
    </row>
    <row r="420" spans="1:2" x14ac:dyDescent="0.25">
      <c r="A420" t="s">
        <v>1199</v>
      </c>
      <c r="B420" t="s">
        <v>1200</v>
      </c>
    </row>
    <row r="421" spans="1:2" x14ac:dyDescent="0.25">
      <c r="A421" t="s">
        <v>1201</v>
      </c>
      <c r="B421" t="s">
        <v>1202</v>
      </c>
    </row>
    <row r="422" spans="1:2" x14ac:dyDescent="0.25">
      <c r="A422" t="s">
        <v>1203</v>
      </c>
      <c r="B422" t="s">
        <v>1204</v>
      </c>
    </row>
    <row r="423" spans="1:2" x14ac:dyDescent="0.25">
      <c r="A423" t="s">
        <v>1205</v>
      </c>
      <c r="B423" t="s">
        <v>1206</v>
      </c>
    </row>
    <row r="424" spans="1:2" x14ac:dyDescent="0.25">
      <c r="A424" t="s">
        <v>1207</v>
      </c>
      <c r="B424" t="s">
        <v>1208</v>
      </c>
    </row>
    <row r="425" spans="1:2" x14ac:dyDescent="0.25">
      <c r="A425" t="s">
        <v>1209</v>
      </c>
      <c r="B425" t="s">
        <v>1210</v>
      </c>
    </row>
    <row r="426" spans="1:2" x14ac:dyDescent="0.25">
      <c r="A426" t="s">
        <v>1211</v>
      </c>
      <c r="B426" t="s">
        <v>1212</v>
      </c>
    </row>
    <row r="427" spans="1:2" x14ac:dyDescent="0.25">
      <c r="A427" t="s">
        <v>1213</v>
      </c>
      <c r="B427" t="s">
        <v>1214</v>
      </c>
    </row>
    <row r="428" spans="1:2" x14ac:dyDescent="0.25">
      <c r="A428" t="s">
        <v>1215</v>
      </c>
      <c r="B428" t="s">
        <v>1216</v>
      </c>
    </row>
    <row r="429" spans="1:2" x14ac:dyDescent="0.25">
      <c r="A429" t="s">
        <v>1217</v>
      </c>
      <c r="B429" t="s">
        <v>1218</v>
      </c>
    </row>
    <row r="430" spans="1:2" x14ac:dyDescent="0.25">
      <c r="A430" t="s">
        <v>1219</v>
      </c>
      <c r="B430" t="s">
        <v>1220</v>
      </c>
    </row>
    <row r="431" spans="1:2" x14ac:dyDescent="0.25">
      <c r="A431" t="s">
        <v>1221</v>
      </c>
      <c r="B431" t="s">
        <v>1222</v>
      </c>
    </row>
    <row r="432" spans="1:2" x14ac:dyDescent="0.25">
      <c r="A432" t="s">
        <v>1223</v>
      </c>
      <c r="B432" t="s">
        <v>1224</v>
      </c>
    </row>
    <row r="433" spans="1:2" x14ac:dyDescent="0.25">
      <c r="A433" t="s">
        <v>1225</v>
      </c>
      <c r="B433" t="s">
        <v>1226</v>
      </c>
    </row>
    <row r="434" spans="1:2" x14ac:dyDescent="0.25">
      <c r="A434" t="s">
        <v>1227</v>
      </c>
      <c r="B434" t="s">
        <v>1228</v>
      </c>
    </row>
    <row r="435" spans="1:2" x14ac:dyDescent="0.25">
      <c r="A435" t="s">
        <v>1229</v>
      </c>
      <c r="B435" t="s">
        <v>1230</v>
      </c>
    </row>
    <row r="436" spans="1:2" x14ac:dyDescent="0.25">
      <c r="A436" t="s">
        <v>3996</v>
      </c>
      <c r="B436" t="s">
        <v>430</v>
      </c>
    </row>
    <row r="437" spans="1:2" x14ac:dyDescent="0.25">
      <c r="A437" t="s">
        <v>3997</v>
      </c>
      <c r="B437" t="s">
        <v>432</v>
      </c>
    </row>
    <row r="438" spans="1:2" x14ac:dyDescent="0.25">
      <c r="A438" t="s">
        <v>3998</v>
      </c>
      <c r="B438" t="s">
        <v>433</v>
      </c>
    </row>
    <row r="439" spans="1:2" x14ac:dyDescent="0.25">
      <c r="A439" t="s">
        <v>3997</v>
      </c>
      <c r="B439" t="s">
        <v>432</v>
      </c>
    </row>
    <row r="440" spans="1:2" x14ac:dyDescent="0.25">
      <c r="A440" t="s">
        <v>3999</v>
      </c>
      <c r="B440" t="s">
        <v>435</v>
      </c>
    </row>
    <row r="441" spans="1:2" x14ac:dyDescent="0.25">
      <c r="A441" t="s">
        <v>4000</v>
      </c>
      <c r="B441" t="s">
        <v>437</v>
      </c>
    </row>
    <row r="442" spans="1:2" x14ac:dyDescent="0.25">
      <c r="A442" t="s">
        <v>4001</v>
      </c>
      <c r="B442" t="s">
        <v>438</v>
      </c>
    </row>
    <row r="443" spans="1:2" x14ac:dyDescent="0.25">
      <c r="A443" t="s">
        <v>4002</v>
      </c>
      <c r="B443" t="s">
        <v>440</v>
      </c>
    </row>
    <row r="444" spans="1:2" x14ac:dyDescent="0.25">
      <c r="A444" t="s">
        <v>4003</v>
      </c>
      <c r="B444" t="s">
        <v>442</v>
      </c>
    </row>
    <row r="445" spans="1:2" x14ac:dyDescent="0.25">
      <c r="A445" t="s">
        <v>4004</v>
      </c>
      <c r="B445" t="s">
        <v>444</v>
      </c>
    </row>
    <row r="446" spans="1:2" x14ac:dyDescent="0.25">
      <c r="A446" t="s">
        <v>4005</v>
      </c>
      <c r="B446" t="s">
        <v>445</v>
      </c>
    </row>
    <row r="447" spans="1:2" x14ac:dyDescent="0.25">
      <c r="A447" t="s">
        <v>4006</v>
      </c>
      <c r="B447" t="s">
        <v>447</v>
      </c>
    </row>
    <row r="448" spans="1:2" x14ac:dyDescent="0.25">
      <c r="A448" t="s">
        <v>4007</v>
      </c>
      <c r="B448" t="s">
        <v>449</v>
      </c>
    </row>
    <row r="449" spans="1:2" x14ac:dyDescent="0.25">
      <c r="A449" t="s">
        <v>4008</v>
      </c>
      <c r="B449" t="s">
        <v>451</v>
      </c>
    </row>
    <row r="450" spans="1:2" x14ac:dyDescent="0.25">
      <c r="A450" t="s">
        <v>4009</v>
      </c>
      <c r="B450" t="s">
        <v>452</v>
      </c>
    </row>
    <row r="451" spans="1:2" x14ac:dyDescent="0.25">
      <c r="A451" t="s">
        <v>4010</v>
      </c>
      <c r="B451" t="s">
        <v>454</v>
      </c>
    </row>
    <row r="452" spans="1:2" x14ac:dyDescent="0.25">
      <c r="A452" t="s">
        <v>4011</v>
      </c>
      <c r="B452" t="s">
        <v>456</v>
      </c>
    </row>
    <row r="453" spans="1:2" x14ac:dyDescent="0.25">
      <c r="A453" t="s">
        <v>4012</v>
      </c>
      <c r="B453" t="s">
        <v>458</v>
      </c>
    </row>
    <row r="454" spans="1:2" x14ac:dyDescent="0.25">
      <c r="A454" t="s">
        <v>4013</v>
      </c>
      <c r="B454" t="s">
        <v>460</v>
      </c>
    </row>
    <row r="455" spans="1:2" x14ac:dyDescent="0.25">
      <c r="A455" t="s">
        <v>4014</v>
      </c>
      <c r="B455" t="s">
        <v>462</v>
      </c>
    </row>
    <row r="456" spans="1:2" x14ac:dyDescent="0.25">
      <c r="A456" t="s">
        <v>4015</v>
      </c>
      <c r="B456" t="s">
        <v>464</v>
      </c>
    </row>
    <row r="457" spans="1:2" x14ac:dyDescent="0.25">
      <c r="A457" t="s">
        <v>4016</v>
      </c>
      <c r="B457" t="s">
        <v>466</v>
      </c>
    </row>
    <row r="458" spans="1:2" x14ac:dyDescent="0.25">
      <c r="A458" t="s">
        <v>4017</v>
      </c>
      <c r="B458" t="s">
        <v>468</v>
      </c>
    </row>
    <row r="459" spans="1:2" x14ac:dyDescent="0.25">
      <c r="A459" t="s">
        <v>4018</v>
      </c>
      <c r="B459" t="s">
        <v>470</v>
      </c>
    </row>
    <row r="460" spans="1:2" x14ac:dyDescent="0.25">
      <c r="A460" t="s">
        <v>4019</v>
      </c>
      <c r="B460" t="s">
        <v>472</v>
      </c>
    </row>
    <row r="461" spans="1:2" x14ac:dyDescent="0.25">
      <c r="A461" t="s">
        <v>4020</v>
      </c>
      <c r="B461" t="s">
        <v>474</v>
      </c>
    </row>
    <row r="462" spans="1:2" x14ac:dyDescent="0.25">
      <c r="A462" t="s">
        <v>4021</v>
      </c>
      <c r="B462" t="s">
        <v>475</v>
      </c>
    </row>
    <row r="463" spans="1:2" x14ac:dyDescent="0.25">
      <c r="A463" t="s">
        <v>4022</v>
      </c>
      <c r="B463" t="s">
        <v>477</v>
      </c>
    </row>
    <row r="464" spans="1:2" x14ac:dyDescent="0.25">
      <c r="A464" t="s">
        <v>4023</v>
      </c>
      <c r="B464" t="s">
        <v>479</v>
      </c>
    </row>
    <row r="465" spans="1:2" x14ac:dyDescent="0.25">
      <c r="A465" t="s">
        <v>4024</v>
      </c>
      <c r="B465" t="s">
        <v>480</v>
      </c>
    </row>
    <row r="466" spans="1:2" x14ac:dyDescent="0.25">
      <c r="A466" t="s">
        <v>4025</v>
      </c>
      <c r="B466" t="s">
        <v>482</v>
      </c>
    </row>
    <row r="467" spans="1:2" x14ac:dyDescent="0.25">
      <c r="A467" t="s">
        <v>4026</v>
      </c>
      <c r="B467" t="s">
        <v>484</v>
      </c>
    </row>
    <row r="468" spans="1:2" x14ac:dyDescent="0.25">
      <c r="A468" t="s">
        <v>4027</v>
      </c>
      <c r="B468" t="s">
        <v>485</v>
      </c>
    </row>
    <row r="469" spans="1:2" x14ac:dyDescent="0.25">
      <c r="A469" t="s">
        <v>4028</v>
      </c>
      <c r="B469" t="s">
        <v>487</v>
      </c>
    </row>
    <row r="470" spans="1:2" x14ac:dyDescent="0.25">
      <c r="A470" t="s">
        <v>4029</v>
      </c>
      <c r="B470" t="s">
        <v>489</v>
      </c>
    </row>
    <row r="471" spans="1:2" x14ac:dyDescent="0.25">
      <c r="A471" t="s">
        <v>4030</v>
      </c>
      <c r="B471" t="s">
        <v>491</v>
      </c>
    </row>
    <row r="472" spans="1:2" x14ac:dyDescent="0.25">
      <c r="A472" t="s">
        <v>4031</v>
      </c>
      <c r="B472" t="s">
        <v>493</v>
      </c>
    </row>
    <row r="473" spans="1:2" x14ac:dyDescent="0.25">
      <c r="A473" t="s">
        <v>4032</v>
      </c>
      <c r="B473" t="s">
        <v>494</v>
      </c>
    </row>
    <row r="474" spans="1:2" x14ac:dyDescent="0.25">
      <c r="A474" t="s">
        <v>4033</v>
      </c>
      <c r="B474" t="s">
        <v>496</v>
      </c>
    </row>
    <row r="475" spans="1:2" x14ac:dyDescent="0.25">
      <c r="A475" t="s">
        <v>4034</v>
      </c>
      <c r="B475" t="s">
        <v>497</v>
      </c>
    </row>
    <row r="476" spans="1:2" x14ac:dyDescent="0.25">
      <c r="A476" t="s">
        <v>4035</v>
      </c>
      <c r="B476" t="s">
        <v>499</v>
      </c>
    </row>
    <row r="477" spans="1:2" x14ac:dyDescent="0.25">
      <c r="A477" t="s">
        <v>4036</v>
      </c>
      <c r="B477" t="s">
        <v>501</v>
      </c>
    </row>
    <row r="478" spans="1:2" x14ac:dyDescent="0.25">
      <c r="A478" t="s">
        <v>4037</v>
      </c>
      <c r="B478" t="s">
        <v>503</v>
      </c>
    </row>
    <row r="479" spans="1:2" x14ac:dyDescent="0.25">
      <c r="A479" t="s">
        <v>4038</v>
      </c>
      <c r="B479" t="s">
        <v>504</v>
      </c>
    </row>
    <row r="480" spans="1:2" x14ac:dyDescent="0.25">
      <c r="A480" t="s">
        <v>4039</v>
      </c>
      <c r="B480" t="s">
        <v>506</v>
      </c>
    </row>
    <row r="481" spans="1:2" x14ac:dyDescent="0.25">
      <c r="A481" t="s">
        <v>4040</v>
      </c>
      <c r="B481" t="s">
        <v>508</v>
      </c>
    </row>
    <row r="482" spans="1:2" x14ac:dyDescent="0.25">
      <c r="A482" t="s">
        <v>4041</v>
      </c>
      <c r="B482" t="s">
        <v>509</v>
      </c>
    </row>
    <row r="483" spans="1:2" x14ac:dyDescent="0.25">
      <c r="A483" t="s">
        <v>4042</v>
      </c>
      <c r="B483" t="s">
        <v>511</v>
      </c>
    </row>
    <row r="484" spans="1:2" x14ac:dyDescent="0.25">
      <c r="A484" t="s">
        <v>4043</v>
      </c>
      <c r="B484" t="s">
        <v>513</v>
      </c>
    </row>
    <row r="485" spans="1:2" x14ac:dyDescent="0.25">
      <c r="A485" t="s">
        <v>4044</v>
      </c>
      <c r="B485" t="s">
        <v>515</v>
      </c>
    </row>
    <row r="486" spans="1:2" x14ac:dyDescent="0.25">
      <c r="A486" t="s">
        <v>4045</v>
      </c>
      <c r="B486" t="s">
        <v>517</v>
      </c>
    </row>
    <row r="487" spans="1:2" x14ac:dyDescent="0.25">
      <c r="A487" t="s">
        <v>4046</v>
      </c>
      <c r="B487" t="s">
        <v>519</v>
      </c>
    </row>
    <row r="488" spans="1:2" x14ac:dyDescent="0.25">
      <c r="A488" t="s">
        <v>4047</v>
      </c>
      <c r="B488" t="s">
        <v>521</v>
      </c>
    </row>
    <row r="489" spans="1:2" x14ac:dyDescent="0.25">
      <c r="A489" t="s">
        <v>178</v>
      </c>
      <c r="B489" t="s">
        <v>523</v>
      </c>
    </row>
    <row r="490" spans="1:2" x14ac:dyDescent="0.25">
      <c r="A490" t="s">
        <v>4048</v>
      </c>
      <c r="B490" t="s">
        <v>525</v>
      </c>
    </row>
    <row r="491" spans="1:2" x14ac:dyDescent="0.25">
      <c r="A491" t="s">
        <v>4049</v>
      </c>
      <c r="B491" t="s">
        <v>527</v>
      </c>
    </row>
    <row r="492" spans="1:2" x14ac:dyDescent="0.25">
      <c r="A492" t="s">
        <v>4050</v>
      </c>
      <c r="B492" t="s">
        <v>529</v>
      </c>
    </row>
    <row r="493" spans="1:2" x14ac:dyDescent="0.25">
      <c r="A493" t="s">
        <v>4051</v>
      </c>
      <c r="B493" t="s">
        <v>531</v>
      </c>
    </row>
    <row r="494" spans="1:2" x14ac:dyDescent="0.25">
      <c r="A494" t="s">
        <v>4052</v>
      </c>
      <c r="B494" t="s">
        <v>533</v>
      </c>
    </row>
    <row r="495" spans="1:2" x14ac:dyDescent="0.25">
      <c r="A495" t="s">
        <v>4053</v>
      </c>
      <c r="B495" t="s">
        <v>535</v>
      </c>
    </row>
    <row r="496" spans="1:2" x14ac:dyDescent="0.25">
      <c r="A496" t="s">
        <v>4054</v>
      </c>
      <c r="B496" t="s">
        <v>536</v>
      </c>
    </row>
    <row r="497" spans="1:2" x14ac:dyDescent="0.25">
      <c r="A497" t="s">
        <v>4055</v>
      </c>
      <c r="B497" t="s">
        <v>538</v>
      </c>
    </row>
    <row r="498" spans="1:2" x14ac:dyDescent="0.25">
      <c r="A498" t="s">
        <v>4056</v>
      </c>
      <c r="B498" t="s">
        <v>540</v>
      </c>
    </row>
    <row r="499" spans="1:2" x14ac:dyDescent="0.25">
      <c r="A499" t="s">
        <v>4057</v>
      </c>
      <c r="B499" t="s">
        <v>542</v>
      </c>
    </row>
    <row r="500" spans="1:2" x14ac:dyDescent="0.25">
      <c r="A500" t="s">
        <v>4058</v>
      </c>
      <c r="B500" t="s">
        <v>544</v>
      </c>
    </row>
    <row r="501" spans="1:2" x14ac:dyDescent="0.25">
      <c r="A501" t="s">
        <v>4059</v>
      </c>
      <c r="B501" t="s">
        <v>546</v>
      </c>
    </row>
    <row r="502" spans="1:2" x14ac:dyDescent="0.25">
      <c r="A502" t="s">
        <v>4060</v>
      </c>
      <c r="B502" t="s">
        <v>548</v>
      </c>
    </row>
    <row r="503" spans="1:2" x14ac:dyDescent="0.25">
      <c r="A503" t="s">
        <v>4061</v>
      </c>
      <c r="B503" t="s">
        <v>550</v>
      </c>
    </row>
    <row r="504" spans="1:2" x14ac:dyDescent="0.25">
      <c r="A504" t="s">
        <v>4062</v>
      </c>
      <c r="B504" t="s">
        <v>551</v>
      </c>
    </row>
    <row r="505" spans="1:2" x14ac:dyDescent="0.25">
      <c r="A505" t="s">
        <v>4063</v>
      </c>
      <c r="B505" t="s">
        <v>553</v>
      </c>
    </row>
    <row r="506" spans="1:2" x14ac:dyDescent="0.25">
      <c r="A506" t="s">
        <v>4064</v>
      </c>
      <c r="B506" t="s">
        <v>554</v>
      </c>
    </row>
    <row r="507" spans="1:2" x14ac:dyDescent="0.25">
      <c r="A507" t="s">
        <v>4065</v>
      </c>
      <c r="B507" t="s">
        <v>556</v>
      </c>
    </row>
    <row r="508" spans="1:2" x14ac:dyDescent="0.25">
      <c r="A508" t="s">
        <v>4066</v>
      </c>
      <c r="B508" t="s">
        <v>558</v>
      </c>
    </row>
    <row r="509" spans="1:2" x14ac:dyDescent="0.25">
      <c r="A509" t="s">
        <v>4067</v>
      </c>
      <c r="B509" t="s">
        <v>559</v>
      </c>
    </row>
    <row r="510" spans="1:2" x14ac:dyDescent="0.25">
      <c r="A510" t="s">
        <v>4068</v>
      </c>
      <c r="B510" t="s">
        <v>561</v>
      </c>
    </row>
    <row r="511" spans="1:2" x14ac:dyDescent="0.25">
      <c r="A511" t="s">
        <v>4069</v>
      </c>
      <c r="B511" t="s">
        <v>563</v>
      </c>
    </row>
    <row r="512" spans="1:2" x14ac:dyDescent="0.25">
      <c r="A512" t="s">
        <v>4070</v>
      </c>
      <c r="B512" t="s">
        <v>565</v>
      </c>
    </row>
    <row r="513" spans="1:2" x14ac:dyDescent="0.25">
      <c r="A513" t="s">
        <v>4071</v>
      </c>
      <c r="B513" t="s">
        <v>566</v>
      </c>
    </row>
    <row r="514" spans="1:2" x14ac:dyDescent="0.25">
      <c r="A514" t="s">
        <v>4072</v>
      </c>
      <c r="B514" t="s">
        <v>568</v>
      </c>
    </row>
    <row r="515" spans="1:2" x14ac:dyDescent="0.25">
      <c r="A515" t="s">
        <v>4073</v>
      </c>
      <c r="B515" t="s">
        <v>570</v>
      </c>
    </row>
    <row r="516" spans="1:2" x14ac:dyDescent="0.25">
      <c r="A516" t="s">
        <v>4074</v>
      </c>
      <c r="B516" t="s">
        <v>571</v>
      </c>
    </row>
    <row r="517" spans="1:2" x14ac:dyDescent="0.25">
      <c r="A517" t="s">
        <v>4075</v>
      </c>
      <c r="B517" t="s">
        <v>573</v>
      </c>
    </row>
    <row r="518" spans="1:2" x14ac:dyDescent="0.25">
      <c r="A518" t="s">
        <v>192</v>
      </c>
      <c r="B518" t="s">
        <v>574</v>
      </c>
    </row>
    <row r="519" spans="1:2" x14ac:dyDescent="0.25">
      <c r="A519" t="s">
        <v>4076</v>
      </c>
      <c r="B519" t="s">
        <v>576</v>
      </c>
    </row>
    <row r="520" spans="1:2" x14ac:dyDescent="0.25">
      <c r="A520" t="s">
        <v>4077</v>
      </c>
      <c r="B520" t="s">
        <v>578</v>
      </c>
    </row>
    <row r="521" spans="1:2" x14ac:dyDescent="0.25">
      <c r="A521" t="s">
        <v>180</v>
      </c>
      <c r="B521" t="s">
        <v>580</v>
      </c>
    </row>
    <row r="522" spans="1:2" x14ac:dyDescent="0.25">
      <c r="A522" t="s">
        <v>4078</v>
      </c>
      <c r="B522" t="s">
        <v>582</v>
      </c>
    </row>
    <row r="523" spans="1:2" x14ac:dyDescent="0.25">
      <c r="A523" t="s">
        <v>4079</v>
      </c>
      <c r="B523" t="s">
        <v>584</v>
      </c>
    </row>
    <row r="524" spans="1:2" x14ac:dyDescent="0.25">
      <c r="A524" t="s">
        <v>4080</v>
      </c>
      <c r="B524" t="s">
        <v>586</v>
      </c>
    </row>
    <row r="525" spans="1:2" x14ac:dyDescent="0.25">
      <c r="A525" t="s">
        <v>4081</v>
      </c>
      <c r="B525" t="s">
        <v>588</v>
      </c>
    </row>
    <row r="526" spans="1:2" x14ac:dyDescent="0.25">
      <c r="A526" t="s">
        <v>4082</v>
      </c>
      <c r="B526" t="s">
        <v>590</v>
      </c>
    </row>
    <row r="527" spans="1:2" x14ac:dyDescent="0.25">
      <c r="A527" t="s">
        <v>4083</v>
      </c>
      <c r="B527" t="s">
        <v>591</v>
      </c>
    </row>
    <row r="528" spans="1:2" x14ac:dyDescent="0.25">
      <c r="A528" t="s">
        <v>4084</v>
      </c>
      <c r="B528" t="s">
        <v>593</v>
      </c>
    </row>
    <row r="529" spans="1:2" x14ac:dyDescent="0.25">
      <c r="A529" t="s">
        <v>4085</v>
      </c>
      <c r="B529" t="s">
        <v>594</v>
      </c>
    </row>
    <row r="530" spans="1:2" x14ac:dyDescent="0.25">
      <c r="A530" t="s">
        <v>4086</v>
      </c>
      <c r="B530" t="s">
        <v>596</v>
      </c>
    </row>
    <row r="531" spans="1:2" x14ac:dyDescent="0.25">
      <c r="A531" t="s">
        <v>4087</v>
      </c>
      <c r="B531" t="s">
        <v>598</v>
      </c>
    </row>
    <row r="532" spans="1:2" x14ac:dyDescent="0.25">
      <c r="A532" t="s">
        <v>4088</v>
      </c>
      <c r="B532" t="s">
        <v>600</v>
      </c>
    </row>
    <row r="533" spans="1:2" x14ac:dyDescent="0.25">
      <c r="A533" t="s">
        <v>4089</v>
      </c>
      <c r="B533" t="s">
        <v>602</v>
      </c>
    </row>
    <row r="534" spans="1:2" x14ac:dyDescent="0.25">
      <c r="A534" t="s">
        <v>4090</v>
      </c>
      <c r="B534" t="s">
        <v>604</v>
      </c>
    </row>
    <row r="535" spans="1:2" x14ac:dyDescent="0.25">
      <c r="A535" t="s">
        <v>4091</v>
      </c>
      <c r="B535" t="s">
        <v>606</v>
      </c>
    </row>
    <row r="536" spans="1:2" x14ac:dyDescent="0.25">
      <c r="A536" t="s">
        <v>196</v>
      </c>
      <c r="B536" t="s">
        <v>607</v>
      </c>
    </row>
    <row r="537" spans="1:2" x14ac:dyDescent="0.25">
      <c r="A537" t="s">
        <v>4092</v>
      </c>
      <c r="B537" t="s">
        <v>608</v>
      </c>
    </row>
    <row r="538" spans="1:2" x14ac:dyDescent="0.25">
      <c r="A538" t="s">
        <v>4093</v>
      </c>
      <c r="B538" t="s">
        <v>610</v>
      </c>
    </row>
    <row r="539" spans="1:2" x14ac:dyDescent="0.25">
      <c r="A539" t="s">
        <v>4094</v>
      </c>
      <c r="B539" t="s">
        <v>612</v>
      </c>
    </row>
    <row r="540" spans="1:2" x14ac:dyDescent="0.25">
      <c r="A540" t="s">
        <v>4095</v>
      </c>
      <c r="B540" t="s">
        <v>613</v>
      </c>
    </row>
    <row r="541" spans="1:2" x14ac:dyDescent="0.25">
      <c r="A541" t="s">
        <v>4096</v>
      </c>
      <c r="B541" t="s">
        <v>615</v>
      </c>
    </row>
    <row r="542" spans="1:2" x14ac:dyDescent="0.25">
      <c r="A542" t="s">
        <v>4097</v>
      </c>
      <c r="B542" t="s">
        <v>617</v>
      </c>
    </row>
    <row r="543" spans="1:2" x14ac:dyDescent="0.25">
      <c r="A543" t="s">
        <v>4098</v>
      </c>
      <c r="B543" t="s">
        <v>619</v>
      </c>
    </row>
    <row r="544" spans="1:2" x14ac:dyDescent="0.25">
      <c r="A544" t="s">
        <v>4099</v>
      </c>
      <c r="B544" t="s">
        <v>621</v>
      </c>
    </row>
    <row r="545" spans="1:2" x14ac:dyDescent="0.25">
      <c r="A545" t="s">
        <v>4100</v>
      </c>
      <c r="B545" t="s">
        <v>623</v>
      </c>
    </row>
    <row r="546" spans="1:2" x14ac:dyDescent="0.25">
      <c r="A546" t="s">
        <v>4101</v>
      </c>
      <c r="B546" t="s">
        <v>625</v>
      </c>
    </row>
    <row r="547" spans="1:2" x14ac:dyDescent="0.25">
      <c r="A547" t="s">
        <v>4102</v>
      </c>
      <c r="B547" t="s">
        <v>627</v>
      </c>
    </row>
    <row r="548" spans="1:2" x14ac:dyDescent="0.25">
      <c r="A548" t="s">
        <v>4103</v>
      </c>
      <c r="B548" t="s">
        <v>628</v>
      </c>
    </row>
    <row r="549" spans="1:2" x14ac:dyDescent="0.25">
      <c r="A549" t="s">
        <v>4104</v>
      </c>
      <c r="B549" t="s">
        <v>629</v>
      </c>
    </row>
    <row r="550" spans="1:2" x14ac:dyDescent="0.25">
      <c r="A550" t="s">
        <v>4105</v>
      </c>
      <c r="B550" t="s">
        <v>630</v>
      </c>
    </row>
    <row r="551" spans="1:2" x14ac:dyDescent="0.25">
      <c r="A551" t="s">
        <v>4106</v>
      </c>
      <c r="B551" t="s">
        <v>632</v>
      </c>
    </row>
    <row r="552" spans="1:2" x14ac:dyDescent="0.25">
      <c r="A552" t="s">
        <v>4107</v>
      </c>
      <c r="B552" t="s">
        <v>634</v>
      </c>
    </row>
    <row r="553" spans="1:2" x14ac:dyDescent="0.25">
      <c r="A553" t="s">
        <v>4108</v>
      </c>
      <c r="B553" t="s">
        <v>636</v>
      </c>
    </row>
    <row r="554" spans="1:2" x14ac:dyDescent="0.25">
      <c r="A554" t="s">
        <v>4109</v>
      </c>
      <c r="B554" t="s">
        <v>638</v>
      </c>
    </row>
    <row r="555" spans="1:2" x14ac:dyDescent="0.25">
      <c r="A555" t="s">
        <v>4110</v>
      </c>
      <c r="B555" t="s">
        <v>640</v>
      </c>
    </row>
    <row r="556" spans="1:2" x14ac:dyDescent="0.25">
      <c r="A556" t="s">
        <v>4111</v>
      </c>
      <c r="B556" t="s">
        <v>642</v>
      </c>
    </row>
    <row r="557" spans="1:2" x14ac:dyDescent="0.25">
      <c r="A557" t="s">
        <v>4112</v>
      </c>
      <c r="B557" t="s">
        <v>644</v>
      </c>
    </row>
    <row r="558" spans="1:2" x14ac:dyDescent="0.25">
      <c r="A558" t="s">
        <v>4113</v>
      </c>
      <c r="B558" t="s">
        <v>646</v>
      </c>
    </row>
    <row r="559" spans="1:2" x14ac:dyDescent="0.25">
      <c r="A559" t="s">
        <v>4114</v>
      </c>
      <c r="B559" t="s">
        <v>647</v>
      </c>
    </row>
    <row r="560" spans="1:2" x14ac:dyDescent="0.25">
      <c r="A560" t="s">
        <v>4115</v>
      </c>
      <c r="B560" t="s">
        <v>649</v>
      </c>
    </row>
    <row r="561" spans="1:2" x14ac:dyDescent="0.25">
      <c r="A561" t="s">
        <v>4116</v>
      </c>
      <c r="B561" t="s">
        <v>651</v>
      </c>
    </row>
    <row r="562" spans="1:2" x14ac:dyDescent="0.25">
      <c r="A562" t="s">
        <v>4117</v>
      </c>
      <c r="B562" t="s">
        <v>653</v>
      </c>
    </row>
    <row r="563" spans="1:2" x14ac:dyDescent="0.25">
      <c r="A563" t="s">
        <v>4118</v>
      </c>
      <c r="B563" t="s">
        <v>655</v>
      </c>
    </row>
    <row r="564" spans="1:2" x14ac:dyDescent="0.25">
      <c r="A564" t="s">
        <v>4119</v>
      </c>
      <c r="B564" t="s">
        <v>657</v>
      </c>
    </row>
    <row r="565" spans="1:2" x14ac:dyDescent="0.25">
      <c r="A565" t="s">
        <v>4120</v>
      </c>
      <c r="B565" t="s">
        <v>659</v>
      </c>
    </row>
    <row r="566" spans="1:2" x14ac:dyDescent="0.25">
      <c r="A566" t="s">
        <v>4121</v>
      </c>
      <c r="B566" t="s">
        <v>661</v>
      </c>
    </row>
    <row r="567" spans="1:2" x14ac:dyDescent="0.25">
      <c r="A567" t="s">
        <v>205</v>
      </c>
      <c r="B567" t="s">
        <v>662</v>
      </c>
    </row>
    <row r="568" spans="1:2" x14ac:dyDescent="0.25">
      <c r="A568" t="s">
        <v>4122</v>
      </c>
      <c r="B568" t="s">
        <v>664</v>
      </c>
    </row>
    <row r="569" spans="1:2" x14ac:dyDescent="0.25">
      <c r="A569" t="s">
        <v>4123</v>
      </c>
      <c r="B569" t="s">
        <v>666</v>
      </c>
    </row>
    <row r="570" spans="1:2" x14ac:dyDescent="0.25">
      <c r="A570" t="s">
        <v>4124</v>
      </c>
      <c r="B570" t="s">
        <v>668</v>
      </c>
    </row>
    <row r="571" spans="1:2" x14ac:dyDescent="0.25">
      <c r="A571" t="s">
        <v>4125</v>
      </c>
      <c r="B571" t="s">
        <v>670</v>
      </c>
    </row>
    <row r="572" spans="1:2" x14ac:dyDescent="0.25">
      <c r="A572" t="s">
        <v>4126</v>
      </c>
      <c r="B572" t="s">
        <v>672</v>
      </c>
    </row>
    <row r="573" spans="1:2" x14ac:dyDescent="0.25">
      <c r="A573" t="s">
        <v>4127</v>
      </c>
      <c r="B573" t="s">
        <v>674</v>
      </c>
    </row>
    <row r="574" spans="1:2" x14ac:dyDescent="0.25">
      <c r="A574" t="s">
        <v>4128</v>
      </c>
      <c r="B574" t="s">
        <v>676</v>
      </c>
    </row>
    <row r="575" spans="1:2" x14ac:dyDescent="0.25">
      <c r="A575" t="s">
        <v>4129</v>
      </c>
      <c r="B575" t="s">
        <v>678</v>
      </c>
    </row>
    <row r="576" spans="1:2" x14ac:dyDescent="0.25">
      <c r="A576" t="s">
        <v>208</v>
      </c>
      <c r="B576" t="s">
        <v>679</v>
      </c>
    </row>
    <row r="577" spans="1:2" x14ac:dyDescent="0.25">
      <c r="A577" t="s">
        <v>4130</v>
      </c>
      <c r="B577" t="s">
        <v>681</v>
      </c>
    </row>
    <row r="578" spans="1:2" x14ac:dyDescent="0.25">
      <c r="A578" t="s">
        <v>4131</v>
      </c>
      <c r="B578" t="s">
        <v>683</v>
      </c>
    </row>
    <row r="579" spans="1:2" x14ac:dyDescent="0.25">
      <c r="A579" t="s">
        <v>4132</v>
      </c>
      <c r="B579" t="s">
        <v>685</v>
      </c>
    </row>
    <row r="580" spans="1:2" x14ac:dyDescent="0.25">
      <c r="A580" t="s">
        <v>4133</v>
      </c>
      <c r="B580" t="s">
        <v>687</v>
      </c>
    </row>
    <row r="581" spans="1:2" x14ac:dyDescent="0.25">
      <c r="A581" t="s">
        <v>4134</v>
      </c>
      <c r="B581" t="s">
        <v>688</v>
      </c>
    </row>
    <row r="582" spans="1:2" x14ac:dyDescent="0.25">
      <c r="A582" t="s">
        <v>4135</v>
      </c>
      <c r="B582" t="s">
        <v>690</v>
      </c>
    </row>
    <row r="583" spans="1:2" x14ac:dyDescent="0.25">
      <c r="A583" t="s">
        <v>4136</v>
      </c>
      <c r="B583" t="s">
        <v>692</v>
      </c>
    </row>
    <row r="584" spans="1:2" x14ac:dyDescent="0.25">
      <c r="A584" t="s">
        <v>4137</v>
      </c>
      <c r="B584" t="s">
        <v>694</v>
      </c>
    </row>
    <row r="585" spans="1:2" x14ac:dyDescent="0.25">
      <c r="A585" t="s">
        <v>4138</v>
      </c>
      <c r="B585" t="s">
        <v>696</v>
      </c>
    </row>
    <row r="586" spans="1:2" x14ac:dyDescent="0.25">
      <c r="A586" t="s">
        <v>4139</v>
      </c>
      <c r="B586" t="s">
        <v>698</v>
      </c>
    </row>
    <row r="587" spans="1:2" x14ac:dyDescent="0.25">
      <c r="A587" t="s">
        <v>4140</v>
      </c>
      <c r="B587" t="s">
        <v>700</v>
      </c>
    </row>
    <row r="588" spans="1:2" x14ac:dyDescent="0.25">
      <c r="A588" t="s">
        <v>4141</v>
      </c>
      <c r="B588" t="s">
        <v>702</v>
      </c>
    </row>
    <row r="589" spans="1:2" x14ac:dyDescent="0.25">
      <c r="A589" t="s">
        <v>193</v>
      </c>
      <c r="B589" t="s">
        <v>704</v>
      </c>
    </row>
    <row r="590" spans="1:2" x14ac:dyDescent="0.25">
      <c r="A590" t="s">
        <v>4142</v>
      </c>
      <c r="B590" t="s">
        <v>706</v>
      </c>
    </row>
    <row r="591" spans="1:2" x14ac:dyDescent="0.25">
      <c r="A591" t="s">
        <v>4143</v>
      </c>
      <c r="B591" t="s">
        <v>708</v>
      </c>
    </row>
    <row r="592" spans="1:2" x14ac:dyDescent="0.25">
      <c r="A592" t="s">
        <v>211</v>
      </c>
      <c r="B592" t="s">
        <v>710</v>
      </c>
    </row>
    <row r="593" spans="1:2" x14ac:dyDescent="0.25">
      <c r="A593" t="s">
        <v>4144</v>
      </c>
      <c r="B593" t="s">
        <v>712</v>
      </c>
    </row>
    <row r="594" spans="1:2" x14ac:dyDescent="0.25">
      <c r="A594" t="s">
        <v>4145</v>
      </c>
      <c r="B594" t="s">
        <v>714</v>
      </c>
    </row>
    <row r="595" spans="1:2" x14ac:dyDescent="0.25">
      <c r="A595" t="s">
        <v>4146</v>
      </c>
      <c r="B595" t="s">
        <v>716</v>
      </c>
    </row>
    <row r="596" spans="1:2" x14ac:dyDescent="0.25">
      <c r="A596" t="s">
        <v>4147</v>
      </c>
      <c r="B596" t="s">
        <v>718</v>
      </c>
    </row>
    <row r="597" spans="1:2" x14ac:dyDescent="0.25">
      <c r="A597" t="s">
        <v>4148</v>
      </c>
      <c r="B597" t="s">
        <v>719</v>
      </c>
    </row>
    <row r="598" spans="1:2" x14ac:dyDescent="0.25">
      <c r="A598" t="s">
        <v>4149</v>
      </c>
      <c r="B598" t="s">
        <v>721</v>
      </c>
    </row>
    <row r="599" spans="1:2" x14ac:dyDescent="0.25">
      <c r="A599" t="s">
        <v>4150</v>
      </c>
      <c r="B599" t="s">
        <v>723</v>
      </c>
    </row>
    <row r="600" spans="1:2" x14ac:dyDescent="0.25">
      <c r="A600" t="s">
        <v>4151</v>
      </c>
      <c r="B600" t="s">
        <v>724</v>
      </c>
    </row>
    <row r="601" spans="1:2" x14ac:dyDescent="0.25">
      <c r="A601" t="s">
        <v>4152</v>
      </c>
      <c r="B601" t="s">
        <v>726</v>
      </c>
    </row>
    <row r="602" spans="1:2" x14ac:dyDescent="0.25">
      <c r="A602" t="s">
        <v>237</v>
      </c>
      <c r="B602" t="s">
        <v>727</v>
      </c>
    </row>
    <row r="603" spans="1:2" x14ac:dyDescent="0.25">
      <c r="A603" t="s">
        <v>4153</v>
      </c>
      <c r="B603" t="s">
        <v>729</v>
      </c>
    </row>
    <row r="604" spans="1:2" x14ac:dyDescent="0.25">
      <c r="A604" t="s">
        <v>213</v>
      </c>
      <c r="B604" t="s">
        <v>731</v>
      </c>
    </row>
    <row r="605" spans="1:2" x14ac:dyDescent="0.25">
      <c r="A605" t="s">
        <v>203</v>
      </c>
      <c r="B605" t="s">
        <v>732</v>
      </c>
    </row>
    <row r="606" spans="1:2" x14ac:dyDescent="0.25">
      <c r="A606" t="s">
        <v>4154</v>
      </c>
      <c r="B606" t="s">
        <v>733</v>
      </c>
    </row>
    <row r="607" spans="1:2" x14ac:dyDescent="0.25">
      <c r="A607" t="s">
        <v>4155</v>
      </c>
      <c r="B607" t="s">
        <v>735</v>
      </c>
    </row>
    <row r="608" spans="1:2" x14ac:dyDescent="0.25">
      <c r="A608" t="s">
        <v>4156</v>
      </c>
      <c r="B608" t="s">
        <v>632</v>
      </c>
    </row>
    <row r="609" spans="1:2" x14ac:dyDescent="0.25">
      <c r="A609" t="s">
        <v>4157</v>
      </c>
      <c r="B609" t="s">
        <v>738</v>
      </c>
    </row>
    <row r="610" spans="1:2" x14ac:dyDescent="0.25">
      <c r="A610" t="s">
        <v>4158</v>
      </c>
      <c r="B610" t="s">
        <v>740</v>
      </c>
    </row>
    <row r="611" spans="1:2" x14ac:dyDescent="0.25">
      <c r="A611" t="s">
        <v>4159</v>
      </c>
      <c r="B611" t="s">
        <v>742</v>
      </c>
    </row>
    <row r="612" spans="1:2" x14ac:dyDescent="0.25">
      <c r="A612" t="s">
        <v>4160</v>
      </c>
      <c r="B612" t="s">
        <v>744</v>
      </c>
    </row>
    <row r="613" spans="1:2" x14ac:dyDescent="0.25">
      <c r="A613" t="s">
        <v>4161</v>
      </c>
      <c r="B613" t="s">
        <v>746</v>
      </c>
    </row>
    <row r="614" spans="1:2" x14ac:dyDescent="0.25">
      <c r="A614" t="s">
        <v>226</v>
      </c>
      <c r="B614" t="s">
        <v>747</v>
      </c>
    </row>
    <row r="615" spans="1:2" x14ac:dyDescent="0.25">
      <c r="A615" t="s">
        <v>4162</v>
      </c>
      <c r="B615" t="s">
        <v>749</v>
      </c>
    </row>
    <row r="616" spans="1:2" x14ac:dyDescent="0.25">
      <c r="A616" t="s">
        <v>4163</v>
      </c>
      <c r="B616" t="s">
        <v>750</v>
      </c>
    </row>
    <row r="617" spans="1:2" x14ac:dyDescent="0.25">
      <c r="A617" t="s">
        <v>4164</v>
      </c>
      <c r="B617" t="s">
        <v>752</v>
      </c>
    </row>
    <row r="618" spans="1:2" x14ac:dyDescent="0.25">
      <c r="A618" t="s">
        <v>4165</v>
      </c>
      <c r="B618" t="s">
        <v>754</v>
      </c>
    </row>
    <row r="619" spans="1:2" x14ac:dyDescent="0.25">
      <c r="A619" t="s">
        <v>4166</v>
      </c>
      <c r="B619" t="s">
        <v>756</v>
      </c>
    </row>
    <row r="620" spans="1:2" x14ac:dyDescent="0.25">
      <c r="A620" t="s">
        <v>4167</v>
      </c>
      <c r="B620" t="s">
        <v>757</v>
      </c>
    </row>
    <row r="621" spans="1:2" x14ac:dyDescent="0.25">
      <c r="A621" t="s">
        <v>222</v>
      </c>
      <c r="B621" t="s">
        <v>758</v>
      </c>
    </row>
    <row r="622" spans="1:2" x14ac:dyDescent="0.25">
      <c r="A622" t="s">
        <v>4168</v>
      </c>
      <c r="B622" t="s">
        <v>760</v>
      </c>
    </row>
    <row r="623" spans="1:2" x14ac:dyDescent="0.25">
      <c r="A623" t="s">
        <v>4169</v>
      </c>
      <c r="B623" t="s">
        <v>760</v>
      </c>
    </row>
    <row r="624" spans="1:2" x14ac:dyDescent="0.25">
      <c r="A624" t="s">
        <v>4170</v>
      </c>
      <c r="B624" t="s">
        <v>762</v>
      </c>
    </row>
    <row r="625" spans="1:2" x14ac:dyDescent="0.25">
      <c r="A625" t="s">
        <v>4171</v>
      </c>
      <c r="B625" t="s">
        <v>764</v>
      </c>
    </row>
    <row r="626" spans="1:2" x14ac:dyDescent="0.25">
      <c r="A626" t="s">
        <v>4172</v>
      </c>
      <c r="B626" t="s">
        <v>766</v>
      </c>
    </row>
    <row r="627" spans="1:2" x14ac:dyDescent="0.25">
      <c r="A627" t="s">
        <v>4173</v>
      </c>
      <c r="B627" t="s">
        <v>768</v>
      </c>
    </row>
    <row r="628" spans="1:2" x14ac:dyDescent="0.25">
      <c r="A628" t="s">
        <v>4174</v>
      </c>
      <c r="B628" t="s">
        <v>770</v>
      </c>
    </row>
    <row r="629" spans="1:2" x14ac:dyDescent="0.25">
      <c r="A629" t="s">
        <v>4175</v>
      </c>
      <c r="B629" t="s">
        <v>772</v>
      </c>
    </row>
    <row r="630" spans="1:2" x14ac:dyDescent="0.25">
      <c r="A630" t="s">
        <v>4176</v>
      </c>
      <c r="B630" t="s">
        <v>773</v>
      </c>
    </row>
    <row r="631" spans="1:2" x14ac:dyDescent="0.25">
      <c r="A631" t="s">
        <v>4177</v>
      </c>
      <c r="B631" t="s">
        <v>774</v>
      </c>
    </row>
    <row r="632" spans="1:2" x14ac:dyDescent="0.25">
      <c r="A632" t="s">
        <v>4178</v>
      </c>
      <c r="B632" t="s">
        <v>775</v>
      </c>
    </row>
    <row r="633" spans="1:2" x14ac:dyDescent="0.25">
      <c r="A633" t="s">
        <v>384</v>
      </c>
      <c r="B633" t="s">
        <v>776</v>
      </c>
    </row>
    <row r="634" spans="1:2" x14ac:dyDescent="0.25">
      <c r="A634" t="s">
        <v>210</v>
      </c>
      <c r="B634" t="s">
        <v>777</v>
      </c>
    </row>
    <row r="635" spans="1:2" x14ac:dyDescent="0.25">
      <c r="A635" t="s">
        <v>230</v>
      </c>
      <c r="B635" t="s">
        <v>779</v>
      </c>
    </row>
    <row r="636" spans="1:2" x14ac:dyDescent="0.25">
      <c r="A636" t="s">
        <v>4179</v>
      </c>
      <c r="B636" t="s">
        <v>781</v>
      </c>
    </row>
    <row r="637" spans="1:2" x14ac:dyDescent="0.25">
      <c r="A637" t="s">
        <v>4180</v>
      </c>
      <c r="B637" t="s">
        <v>783</v>
      </c>
    </row>
    <row r="638" spans="1:2" x14ac:dyDescent="0.25">
      <c r="A638" t="s">
        <v>4181</v>
      </c>
      <c r="B638" t="s">
        <v>785</v>
      </c>
    </row>
    <row r="639" spans="1:2" x14ac:dyDescent="0.25">
      <c r="A639" t="s">
        <v>4182</v>
      </c>
      <c r="B639" t="s">
        <v>787</v>
      </c>
    </row>
    <row r="640" spans="1:2" x14ac:dyDescent="0.25">
      <c r="A640" t="s">
        <v>4183</v>
      </c>
      <c r="B640" t="s">
        <v>789</v>
      </c>
    </row>
    <row r="641" spans="1:2" x14ac:dyDescent="0.25">
      <c r="A641" t="s">
        <v>4184</v>
      </c>
      <c r="B641" t="s">
        <v>791</v>
      </c>
    </row>
    <row r="642" spans="1:2" x14ac:dyDescent="0.25">
      <c r="A642" t="s">
        <v>4185</v>
      </c>
      <c r="B642" t="s">
        <v>793</v>
      </c>
    </row>
    <row r="643" spans="1:2" x14ac:dyDescent="0.25">
      <c r="A643" t="s">
        <v>4186</v>
      </c>
      <c r="B643" t="s">
        <v>795</v>
      </c>
    </row>
    <row r="644" spans="1:2" x14ac:dyDescent="0.25">
      <c r="A644" t="s">
        <v>4187</v>
      </c>
      <c r="B644" t="s">
        <v>797</v>
      </c>
    </row>
    <row r="645" spans="1:2" x14ac:dyDescent="0.25">
      <c r="A645" t="s">
        <v>4188</v>
      </c>
      <c r="B645" t="s">
        <v>799</v>
      </c>
    </row>
    <row r="646" spans="1:2" x14ac:dyDescent="0.25">
      <c r="A646" t="s">
        <v>4189</v>
      </c>
      <c r="B646" t="s">
        <v>801</v>
      </c>
    </row>
    <row r="647" spans="1:2" x14ac:dyDescent="0.25">
      <c r="A647" t="s">
        <v>4190</v>
      </c>
      <c r="B647" t="s">
        <v>803</v>
      </c>
    </row>
    <row r="648" spans="1:2" x14ac:dyDescent="0.25">
      <c r="A648" t="s">
        <v>4191</v>
      </c>
      <c r="B648" t="s">
        <v>804</v>
      </c>
    </row>
    <row r="649" spans="1:2" x14ac:dyDescent="0.25">
      <c r="A649" t="s">
        <v>4192</v>
      </c>
      <c r="B649" t="s">
        <v>805</v>
      </c>
    </row>
    <row r="650" spans="1:2" x14ac:dyDescent="0.25">
      <c r="A650" t="s">
        <v>4193</v>
      </c>
      <c r="B650" t="s">
        <v>807</v>
      </c>
    </row>
    <row r="651" spans="1:2" x14ac:dyDescent="0.25">
      <c r="A651" t="s">
        <v>4194</v>
      </c>
      <c r="B651" t="s">
        <v>809</v>
      </c>
    </row>
    <row r="652" spans="1:2" x14ac:dyDescent="0.25">
      <c r="A652" t="s">
        <v>4195</v>
      </c>
      <c r="B652" t="s">
        <v>811</v>
      </c>
    </row>
    <row r="653" spans="1:2" x14ac:dyDescent="0.25">
      <c r="A653" t="s">
        <v>4196</v>
      </c>
      <c r="B653" t="s">
        <v>813</v>
      </c>
    </row>
    <row r="654" spans="1:2" x14ac:dyDescent="0.25">
      <c r="A654" t="s">
        <v>4197</v>
      </c>
      <c r="B654" t="s">
        <v>815</v>
      </c>
    </row>
    <row r="655" spans="1:2" x14ac:dyDescent="0.25">
      <c r="A655" t="s">
        <v>4198</v>
      </c>
      <c r="B655" t="s">
        <v>817</v>
      </c>
    </row>
    <row r="656" spans="1:2" x14ac:dyDescent="0.25">
      <c r="A656" t="s">
        <v>4199</v>
      </c>
      <c r="B656" t="s">
        <v>819</v>
      </c>
    </row>
    <row r="657" spans="1:2" x14ac:dyDescent="0.25">
      <c r="A657" t="s">
        <v>4200</v>
      </c>
      <c r="B657" t="s">
        <v>821</v>
      </c>
    </row>
    <row r="658" spans="1:2" x14ac:dyDescent="0.25">
      <c r="A658" t="s">
        <v>4201</v>
      </c>
      <c r="B658" t="s">
        <v>823</v>
      </c>
    </row>
    <row r="659" spans="1:2" x14ac:dyDescent="0.25">
      <c r="A659" t="s">
        <v>4202</v>
      </c>
      <c r="B659" t="s">
        <v>825</v>
      </c>
    </row>
    <row r="660" spans="1:2" x14ac:dyDescent="0.25">
      <c r="A660" t="s">
        <v>4203</v>
      </c>
      <c r="B660" t="s">
        <v>827</v>
      </c>
    </row>
    <row r="661" spans="1:2" x14ac:dyDescent="0.25">
      <c r="A661" t="s">
        <v>4204</v>
      </c>
      <c r="B661" t="s">
        <v>829</v>
      </c>
    </row>
    <row r="662" spans="1:2" x14ac:dyDescent="0.25">
      <c r="A662" t="s">
        <v>4205</v>
      </c>
      <c r="B662" t="s">
        <v>831</v>
      </c>
    </row>
    <row r="663" spans="1:2" x14ac:dyDescent="0.25">
      <c r="A663" t="s">
        <v>4206</v>
      </c>
      <c r="B663" t="s">
        <v>832</v>
      </c>
    </row>
    <row r="664" spans="1:2" x14ac:dyDescent="0.25">
      <c r="A664" t="s">
        <v>4207</v>
      </c>
      <c r="B664" t="s">
        <v>833</v>
      </c>
    </row>
    <row r="665" spans="1:2" x14ac:dyDescent="0.25">
      <c r="A665" t="s">
        <v>4208</v>
      </c>
      <c r="B665" t="s">
        <v>835</v>
      </c>
    </row>
    <row r="666" spans="1:2" x14ac:dyDescent="0.25">
      <c r="A666" t="s">
        <v>4209</v>
      </c>
      <c r="B666" t="s">
        <v>837</v>
      </c>
    </row>
    <row r="667" spans="1:2" x14ac:dyDescent="0.25">
      <c r="A667" t="s">
        <v>4210</v>
      </c>
      <c r="B667" t="s">
        <v>839</v>
      </c>
    </row>
    <row r="668" spans="1:2" x14ac:dyDescent="0.25">
      <c r="A668" t="s">
        <v>4211</v>
      </c>
      <c r="B668" t="s">
        <v>841</v>
      </c>
    </row>
    <row r="669" spans="1:2" x14ac:dyDescent="0.25">
      <c r="A669" t="s">
        <v>4212</v>
      </c>
      <c r="B669" t="s">
        <v>843</v>
      </c>
    </row>
    <row r="670" spans="1:2" x14ac:dyDescent="0.25">
      <c r="A670" t="s">
        <v>4213</v>
      </c>
      <c r="B670" t="s">
        <v>845</v>
      </c>
    </row>
    <row r="671" spans="1:2" x14ac:dyDescent="0.25">
      <c r="A671" t="s">
        <v>4214</v>
      </c>
      <c r="B671" t="s">
        <v>847</v>
      </c>
    </row>
    <row r="672" spans="1:2" x14ac:dyDescent="0.25">
      <c r="A672" t="s">
        <v>4215</v>
      </c>
      <c r="B672" t="s">
        <v>849</v>
      </c>
    </row>
    <row r="673" spans="1:2" x14ac:dyDescent="0.25">
      <c r="A673" t="s">
        <v>4216</v>
      </c>
      <c r="B673" t="s">
        <v>851</v>
      </c>
    </row>
    <row r="674" spans="1:2" x14ac:dyDescent="0.25">
      <c r="A674" t="s">
        <v>4217</v>
      </c>
      <c r="B674" t="s">
        <v>853</v>
      </c>
    </row>
    <row r="675" spans="1:2" x14ac:dyDescent="0.25">
      <c r="A675" t="s">
        <v>4218</v>
      </c>
      <c r="B675" t="s">
        <v>855</v>
      </c>
    </row>
    <row r="676" spans="1:2" x14ac:dyDescent="0.25">
      <c r="A676" t="s">
        <v>4219</v>
      </c>
      <c r="B676" t="s">
        <v>857</v>
      </c>
    </row>
    <row r="677" spans="1:2" x14ac:dyDescent="0.25">
      <c r="A677" t="s">
        <v>4220</v>
      </c>
      <c r="B677" t="s">
        <v>859</v>
      </c>
    </row>
    <row r="678" spans="1:2" x14ac:dyDescent="0.25">
      <c r="A678" t="s">
        <v>4221</v>
      </c>
      <c r="B678" t="s">
        <v>861</v>
      </c>
    </row>
    <row r="679" spans="1:2" x14ac:dyDescent="0.25">
      <c r="A679" t="s">
        <v>4222</v>
      </c>
      <c r="B679" t="s">
        <v>863</v>
      </c>
    </row>
    <row r="680" spans="1:2" x14ac:dyDescent="0.25">
      <c r="A680" t="s">
        <v>4223</v>
      </c>
      <c r="B680" t="s">
        <v>865</v>
      </c>
    </row>
    <row r="681" spans="1:2" x14ac:dyDescent="0.25">
      <c r="A681" t="s">
        <v>4224</v>
      </c>
      <c r="B681" t="s">
        <v>867</v>
      </c>
    </row>
    <row r="682" spans="1:2" x14ac:dyDescent="0.25">
      <c r="A682" t="s">
        <v>4225</v>
      </c>
      <c r="B682" t="s">
        <v>869</v>
      </c>
    </row>
    <row r="683" spans="1:2" x14ac:dyDescent="0.25">
      <c r="A683" t="s">
        <v>4226</v>
      </c>
      <c r="B683" t="s">
        <v>871</v>
      </c>
    </row>
    <row r="684" spans="1:2" x14ac:dyDescent="0.25">
      <c r="A684" t="s">
        <v>4227</v>
      </c>
      <c r="B684" t="s">
        <v>873</v>
      </c>
    </row>
    <row r="685" spans="1:2" x14ac:dyDescent="0.25">
      <c r="A685" t="s">
        <v>4228</v>
      </c>
      <c r="B685" t="s">
        <v>875</v>
      </c>
    </row>
    <row r="686" spans="1:2" x14ac:dyDescent="0.25">
      <c r="A686" t="s">
        <v>4229</v>
      </c>
      <c r="B686" t="s">
        <v>877</v>
      </c>
    </row>
    <row r="687" spans="1:2" x14ac:dyDescent="0.25">
      <c r="A687" t="s">
        <v>4230</v>
      </c>
      <c r="B687" t="s">
        <v>879</v>
      </c>
    </row>
    <row r="688" spans="1:2" x14ac:dyDescent="0.25">
      <c r="A688" t="s">
        <v>4231</v>
      </c>
      <c r="B688" t="s">
        <v>881</v>
      </c>
    </row>
    <row r="689" spans="1:2" x14ac:dyDescent="0.25">
      <c r="A689" t="s">
        <v>4232</v>
      </c>
      <c r="B689" t="s">
        <v>883</v>
      </c>
    </row>
    <row r="690" spans="1:2" x14ac:dyDescent="0.25">
      <c r="A690" t="s">
        <v>4233</v>
      </c>
      <c r="B690" t="s">
        <v>885</v>
      </c>
    </row>
    <row r="691" spans="1:2" x14ac:dyDescent="0.25">
      <c r="A691" t="s">
        <v>4234</v>
      </c>
      <c r="B691" t="s">
        <v>887</v>
      </c>
    </row>
    <row r="692" spans="1:2" x14ac:dyDescent="0.25">
      <c r="A692" t="s">
        <v>4235</v>
      </c>
      <c r="B692" t="s">
        <v>889</v>
      </c>
    </row>
    <row r="693" spans="1:2" x14ac:dyDescent="0.25">
      <c r="A693" t="s">
        <v>4236</v>
      </c>
      <c r="B693" t="s">
        <v>891</v>
      </c>
    </row>
    <row r="694" spans="1:2" x14ac:dyDescent="0.25">
      <c r="A694" t="s">
        <v>4237</v>
      </c>
      <c r="B694" t="s">
        <v>893</v>
      </c>
    </row>
    <row r="695" spans="1:2" x14ac:dyDescent="0.25">
      <c r="A695" t="s">
        <v>4238</v>
      </c>
      <c r="B695" t="s">
        <v>895</v>
      </c>
    </row>
    <row r="696" spans="1:2" x14ac:dyDescent="0.25">
      <c r="A696" t="s">
        <v>4239</v>
      </c>
      <c r="B696" t="s">
        <v>897</v>
      </c>
    </row>
    <row r="697" spans="1:2" x14ac:dyDescent="0.25">
      <c r="A697" t="s">
        <v>4240</v>
      </c>
      <c r="B697" t="s">
        <v>899</v>
      </c>
    </row>
    <row r="698" spans="1:2" x14ac:dyDescent="0.25">
      <c r="A698" t="s">
        <v>4241</v>
      </c>
      <c r="B698" t="s">
        <v>901</v>
      </c>
    </row>
    <row r="699" spans="1:2" x14ac:dyDescent="0.25">
      <c r="A699" t="s">
        <v>4242</v>
      </c>
      <c r="B699" t="s">
        <v>903</v>
      </c>
    </row>
    <row r="700" spans="1:2" x14ac:dyDescent="0.25">
      <c r="A700" t="s">
        <v>4243</v>
      </c>
      <c r="B700" t="s">
        <v>905</v>
      </c>
    </row>
    <row r="701" spans="1:2" x14ac:dyDescent="0.25">
      <c r="A701" t="s">
        <v>4244</v>
      </c>
      <c r="B701" t="s">
        <v>907</v>
      </c>
    </row>
    <row r="702" spans="1:2" x14ac:dyDescent="0.25">
      <c r="A702" t="s">
        <v>4245</v>
      </c>
      <c r="B702" t="s">
        <v>909</v>
      </c>
    </row>
    <row r="703" spans="1:2" x14ac:dyDescent="0.25">
      <c r="A703" t="s">
        <v>4246</v>
      </c>
      <c r="B703" t="s">
        <v>911</v>
      </c>
    </row>
    <row r="704" spans="1:2" x14ac:dyDescent="0.25">
      <c r="A704" t="s">
        <v>4247</v>
      </c>
      <c r="B704" t="s">
        <v>913</v>
      </c>
    </row>
    <row r="705" spans="1:2" x14ac:dyDescent="0.25">
      <c r="A705" t="s">
        <v>4248</v>
      </c>
      <c r="B705" t="s">
        <v>915</v>
      </c>
    </row>
    <row r="706" spans="1:2" x14ac:dyDescent="0.25">
      <c r="A706" t="s">
        <v>4249</v>
      </c>
      <c r="B706" t="s">
        <v>917</v>
      </c>
    </row>
    <row r="707" spans="1:2" x14ac:dyDescent="0.25">
      <c r="A707" t="s">
        <v>4250</v>
      </c>
      <c r="B707" t="s">
        <v>919</v>
      </c>
    </row>
    <row r="708" spans="1:2" x14ac:dyDescent="0.25">
      <c r="A708" t="s">
        <v>4251</v>
      </c>
      <c r="B708" t="s">
        <v>919</v>
      </c>
    </row>
    <row r="709" spans="1:2" x14ac:dyDescent="0.25">
      <c r="A709" t="s">
        <v>4252</v>
      </c>
      <c r="B709" t="s">
        <v>922</v>
      </c>
    </row>
    <row r="710" spans="1:2" x14ac:dyDescent="0.25">
      <c r="A710" t="s">
        <v>4253</v>
      </c>
      <c r="B710" t="s">
        <v>924</v>
      </c>
    </row>
    <row r="711" spans="1:2" x14ac:dyDescent="0.25">
      <c r="A711" t="s">
        <v>4254</v>
      </c>
      <c r="B711" t="s">
        <v>926</v>
      </c>
    </row>
    <row r="712" spans="1:2" x14ac:dyDescent="0.25">
      <c r="A712" t="s">
        <v>4255</v>
      </c>
      <c r="B712" t="s">
        <v>926</v>
      </c>
    </row>
    <row r="713" spans="1:2" x14ac:dyDescent="0.25">
      <c r="A713" t="s">
        <v>4256</v>
      </c>
      <c r="B713" t="s">
        <v>929</v>
      </c>
    </row>
    <row r="714" spans="1:2" x14ac:dyDescent="0.25">
      <c r="A714" t="s">
        <v>4257</v>
      </c>
      <c r="B714" t="s">
        <v>931</v>
      </c>
    </row>
    <row r="715" spans="1:2" x14ac:dyDescent="0.25">
      <c r="A715" t="s">
        <v>4258</v>
      </c>
      <c r="B715" t="s">
        <v>933</v>
      </c>
    </row>
    <row r="716" spans="1:2" x14ac:dyDescent="0.25">
      <c r="A716" t="s">
        <v>4259</v>
      </c>
      <c r="B716" t="s">
        <v>935</v>
      </c>
    </row>
    <row r="717" spans="1:2" x14ac:dyDescent="0.25">
      <c r="A717" t="s">
        <v>4260</v>
      </c>
      <c r="B717" t="s">
        <v>937</v>
      </c>
    </row>
    <row r="718" spans="1:2" x14ac:dyDescent="0.25">
      <c r="A718" t="s">
        <v>4261</v>
      </c>
      <c r="B718" t="s">
        <v>939</v>
      </c>
    </row>
    <row r="719" spans="1:2" x14ac:dyDescent="0.25">
      <c r="A719" t="s">
        <v>4262</v>
      </c>
      <c r="B719" t="s">
        <v>941</v>
      </c>
    </row>
    <row r="720" spans="1:2" x14ac:dyDescent="0.25">
      <c r="A720" t="s">
        <v>4263</v>
      </c>
      <c r="B720" t="s">
        <v>943</v>
      </c>
    </row>
    <row r="721" spans="1:2" x14ac:dyDescent="0.25">
      <c r="A721" t="s">
        <v>4264</v>
      </c>
      <c r="B721" t="s">
        <v>945</v>
      </c>
    </row>
    <row r="722" spans="1:2" x14ac:dyDescent="0.25">
      <c r="A722" t="s">
        <v>4265</v>
      </c>
      <c r="B722" t="s">
        <v>947</v>
      </c>
    </row>
    <row r="723" spans="1:2" x14ac:dyDescent="0.25">
      <c r="A723" t="s">
        <v>4266</v>
      </c>
      <c r="B723" t="s">
        <v>949</v>
      </c>
    </row>
    <row r="724" spans="1:2" x14ac:dyDescent="0.25">
      <c r="A724" t="s">
        <v>4267</v>
      </c>
      <c r="B724" t="s">
        <v>951</v>
      </c>
    </row>
    <row r="725" spans="1:2" x14ac:dyDescent="0.25">
      <c r="A725" t="s">
        <v>4268</v>
      </c>
      <c r="B725" t="s">
        <v>953</v>
      </c>
    </row>
    <row r="726" spans="1:2" x14ac:dyDescent="0.25">
      <c r="A726" t="s">
        <v>4269</v>
      </c>
      <c r="B726" t="s">
        <v>955</v>
      </c>
    </row>
    <row r="727" spans="1:2" x14ac:dyDescent="0.25">
      <c r="A727" t="s">
        <v>4270</v>
      </c>
      <c r="B727" t="s">
        <v>957</v>
      </c>
    </row>
    <row r="728" spans="1:2" x14ac:dyDescent="0.25">
      <c r="A728" t="s">
        <v>4271</v>
      </c>
      <c r="B728" t="s">
        <v>958</v>
      </c>
    </row>
    <row r="729" spans="1:2" x14ac:dyDescent="0.25">
      <c r="A729" t="s">
        <v>4272</v>
      </c>
      <c r="B729" t="s">
        <v>959</v>
      </c>
    </row>
    <row r="730" spans="1:2" x14ac:dyDescent="0.25">
      <c r="A730" t="s">
        <v>4273</v>
      </c>
      <c r="B730" t="s">
        <v>961</v>
      </c>
    </row>
    <row r="731" spans="1:2" x14ac:dyDescent="0.25">
      <c r="A731" t="s">
        <v>4274</v>
      </c>
      <c r="B731" t="s">
        <v>963</v>
      </c>
    </row>
    <row r="732" spans="1:2" x14ac:dyDescent="0.25">
      <c r="A732" t="s">
        <v>4275</v>
      </c>
      <c r="B732" t="s">
        <v>965</v>
      </c>
    </row>
    <row r="733" spans="1:2" x14ac:dyDescent="0.25">
      <c r="A733" t="s">
        <v>4276</v>
      </c>
      <c r="B733" t="s">
        <v>967</v>
      </c>
    </row>
    <row r="734" spans="1:2" x14ac:dyDescent="0.25">
      <c r="A734" t="s">
        <v>4277</v>
      </c>
      <c r="B734" t="s">
        <v>969</v>
      </c>
    </row>
    <row r="735" spans="1:2" x14ac:dyDescent="0.25">
      <c r="A735" t="s">
        <v>4278</v>
      </c>
      <c r="B735" t="s">
        <v>971</v>
      </c>
    </row>
    <row r="736" spans="1:2" x14ac:dyDescent="0.25">
      <c r="A736" t="s">
        <v>4279</v>
      </c>
      <c r="B736" t="s">
        <v>973</v>
      </c>
    </row>
    <row r="737" spans="1:2" x14ac:dyDescent="0.25">
      <c r="A737" t="s">
        <v>4280</v>
      </c>
      <c r="B737" t="s">
        <v>975</v>
      </c>
    </row>
    <row r="738" spans="1:2" x14ac:dyDescent="0.25">
      <c r="A738" t="s">
        <v>4281</v>
      </c>
      <c r="B738" t="s">
        <v>977</v>
      </c>
    </row>
    <row r="739" spans="1:2" x14ac:dyDescent="0.25">
      <c r="A739" t="s">
        <v>4282</v>
      </c>
      <c r="B739" t="s">
        <v>979</v>
      </c>
    </row>
    <row r="740" spans="1:2" x14ac:dyDescent="0.25">
      <c r="A740" t="s">
        <v>4283</v>
      </c>
      <c r="B740" t="s">
        <v>981</v>
      </c>
    </row>
    <row r="741" spans="1:2" x14ac:dyDescent="0.25">
      <c r="A741" t="s">
        <v>4284</v>
      </c>
      <c r="B741" t="s">
        <v>982</v>
      </c>
    </row>
    <row r="742" spans="1:2" x14ac:dyDescent="0.25">
      <c r="A742" t="s">
        <v>4285</v>
      </c>
      <c r="B742" t="s">
        <v>984</v>
      </c>
    </row>
    <row r="743" spans="1:2" x14ac:dyDescent="0.25">
      <c r="A743" t="s">
        <v>4286</v>
      </c>
      <c r="B743" t="s">
        <v>985</v>
      </c>
    </row>
    <row r="744" spans="1:2" x14ac:dyDescent="0.25">
      <c r="A744" t="s">
        <v>4287</v>
      </c>
      <c r="B744" t="s">
        <v>987</v>
      </c>
    </row>
    <row r="745" spans="1:2" x14ac:dyDescent="0.25">
      <c r="A745" t="s">
        <v>4288</v>
      </c>
      <c r="B745" t="s">
        <v>989</v>
      </c>
    </row>
    <row r="746" spans="1:2" x14ac:dyDescent="0.25">
      <c r="A746" t="s">
        <v>4289</v>
      </c>
      <c r="B746" t="s">
        <v>991</v>
      </c>
    </row>
    <row r="747" spans="1:2" x14ac:dyDescent="0.25">
      <c r="A747" t="s">
        <v>4290</v>
      </c>
      <c r="B747" t="s">
        <v>993</v>
      </c>
    </row>
    <row r="748" spans="1:2" x14ac:dyDescent="0.25">
      <c r="A748" t="s">
        <v>4291</v>
      </c>
      <c r="B748" t="s">
        <v>995</v>
      </c>
    </row>
    <row r="749" spans="1:2" x14ac:dyDescent="0.25">
      <c r="A749" t="s">
        <v>4292</v>
      </c>
      <c r="B749" t="s">
        <v>997</v>
      </c>
    </row>
    <row r="750" spans="1:2" x14ac:dyDescent="0.25">
      <c r="A750" t="s">
        <v>4293</v>
      </c>
      <c r="B750" t="s">
        <v>999</v>
      </c>
    </row>
    <row r="751" spans="1:2" x14ac:dyDescent="0.25">
      <c r="A751" t="s">
        <v>4294</v>
      </c>
      <c r="B751" t="s">
        <v>1000</v>
      </c>
    </row>
    <row r="752" spans="1:2" x14ac:dyDescent="0.25">
      <c r="A752" t="s">
        <v>4295</v>
      </c>
      <c r="B752" t="s">
        <v>1002</v>
      </c>
    </row>
    <row r="753" spans="1:2" x14ac:dyDescent="0.25">
      <c r="A753" t="s">
        <v>4296</v>
      </c>
      <c r="B753" t="s">
        <v>1004</v>
      </c>
    </row>
    <row r="754" spans="1:2" x14ac:dyDescent="0.25">
      <c r="A754" t="s">
        <v>4297</v>
      </c>
      <c r="B754" t="s">
        <v>1006</v>
      </c>
    </row>
    <row r="755" spans="1:2" x14ac:dyDescent="0.25">
      <c r="A755" t="s">
        <v>4298</v>
      </c>
      <c r="B755" t="s">
        <v>1007</v>
      </c>
    </row>
    <row r="756" spans="1:2" x14ac:dyDescent="0.25">
      <c r="A756" t="s">
        <v>4299</v>
      </c>
      <c r="B756" t="s">
        <v>1009</v>
      </c>
    </row>
    <row r="757" spans="1:2" x14ac:dyDescent="0.25">
      <c r="A757" t="s">
        <v>4300</v>
      </c>
      <c r="B757" t="s">
        <v>1011</v>
      </c>
    </row>
    <row r="758" spans="1:2" x14ac:dyDescent="0.25">
      <c r="A758" t="s">
        <v>4301</v>
      </c>
      <c r="B758" t="s">
        <v>1013</v>
      </c>
    </row>
    <row r="759" spans="1:2" x14ac:dyDescent="0.25">
      <c r="A759" t="s">
        <v>4302</v>
      </c>
      <c r="B759" t="s">
        <v>1015</v>
      </c>
    </row>
    <row r="760" spans="1:2" x14ac:dyDescent="0.25">
      <c r="A760" t="s">
        <v>4303</v>
      </c>
      <c r="B760" t="s">
        <v>1017</v>
      </c>
    </row>
    <row r="761" spans="1:2" x14ac:dyDescent="0.25">
      <c r="A761" t="s">
        <v>4304</v>
      </c>
      <c r="B761" t="s">
        <v>1019</v>
      </c>
    </row>
    <row r="762" spans="1:2" x14ac:dyDescent="0.25">
      <c r="A762" t="s">
        <v>4305</v>
      </c>
      <c r="B762" t="s">
        <v>1021</v>
      </c>
    </row>
    <row r="763" spans="1:2" x14ac:dyDescent="0.25">
      <c r="A763" t="s">
        <v>4306</v>
      </c>
      <c r="B763" t="s">
        <v>1023</v>
      </c>
    </row>
    <row r="764" spans="1:2" x14ac:dyDescent="0.25">
      <c r="A764" t="s">
        <v>4307</v>
      </c>
      <c r="B764" t="s">
        <v>1025</v>
      </c>
    </row>
    <row r="765" spans="1:2" x14ac:dyDescent="0.25">
      <c r="A765" t="s">
        <v>4308</v>
      </c>
      <c r="B765" t="s">
        <v>1027</v>
      </c>
    </row>
    <row r="766" spans="1:2" x14ac:dyDescent="0.25">
      <c r="A766" t="s">
        <v>4309</v>
      </c>
      <c r="B766" t="s">
        <v>1029</v>
      </c>
    </row>
    <row r="767" spans="1:2" x14ac:dyDescent="0.25">
      <c r="A767" t="s">
        <v>4310</v>
      </c>
      <c r="B767" t="s">
        <v>1031</v>
      </c>
    </row>
    <row r="768" spans="1:2" x14ac:dyDescent="0.25">
      <c r="A768" t="s">
        <v>4311</v>
      </c>
      <c r="B768" t="s">
        <v>1033</v>
      </c>
    </row>
    <row r="769" spans="1:2" x14ac:dyDescent="0.25">
      <c r="A769" t="s">
        <v>4312</v>
      </c>
      <c r="B769" t="s">
        <v>1035</v>
      </c>
    </row>
    <row r="770" spans="1:2" x14ac:dyDescent="0.25">
      <c r="A770" t="s">
        <v>4313</v>
      </c>
      <c r="B770" t="s">
        <v>1037</v>
      </c>
    </row>
    <row r="771" spans="1:2" x14ac:dyDescent="0.25">
      <c r="A771" t="s">
        <v>4314</v>
      </c>
      <c r="B771" t="s">
        <v>1039</v>
      </c>
    </row>
    <row r="772" spans="1:2" x14ac:dyDescent="0.25">
      <c r="A772" t="s">
        <v>4315</v>
      </c>
      <c r="B772" t="s">
        <v>1041</v>
      </c>
    </row>
    <row r="773" spans="1:2" x14ac:dyDescent="0.25">
      <c r="A773" t="s">
        <v>4316</v>
      </c>
      <c r="B773" t="s">
        <v>1043</v>
      </c>
    </row>
    <row r="774" spans="1:2" x14ac:dyDescent="0.25">
      <c r="A774" t="s">
        <v>4317</v>
      </c>
      <c r="B774" t="s">
        <v>1045</v>
      </c>
    </row>
    <row r="775" spans="1:2" x14ac:dyDescent="0.25">
      <c r="A775" t="s">
        <v>4318</v>
      </c>
      <c r="B775" t="s">
        <v>1047</v>
      </c>
    </row>
    <row r="776" spans="1:2" x14ac:dyDescent="0.25">
      <c r="A776" t="s">
        <v>4319</v>
      </c>
      <c r="B776" t="s">
        <v>1049</v>
      </c>
    </row>
    <row r="777" spans="1:2" x14ac:dyDescent="0.25">
      <c r="A777" t="s">
        <v>4320</v>
      </c>
      <c r="B777" t="s">
        <v>1051</v>
      </c>
    </row>
    <row r="778" spans="1:2" x14ac:dyDescent="0.25">
      <c r="A778" t="s">
        <v>4321</v>
      </c>
      <c r="B778" t="s">
        <v>1053</v>
      </c>
    </row>
    <row r="779" spans="1:2" x14ac:dyDescent="0.25">
      <c r="A779" t="s">
        <v>4322</v>
      </c>
      <c r="B779" t="s">
        <v>1055</v>
      </c>
    </row>
    <row r="780" spans="1:2" x14ac:dyDescent="0.25">
      <c r="A780" t="s">
        <v>4323</v>
      </c>
      <c r="B780" t="s">
        <v>1056</v>
      </c>
    </row>
    <row r="781" spans="1:2" x14ac:dyDescent="0.25">
      <c r="A781" t="s">
        <v>4324</v>
      </c>
      <c r="B781" t="s">
        <v>1058</v>
      </c>
    </row>
    <row r="782" spans="1:2" x14ac:dyDescent="0.25">
      <c r="A782" t="s">
        <v>4325</v>
      </c>
      <c r="B782" t="s">
        <v>1060</v>
      </c>
    </row>
    <row r="783" spans="1:2" x14ac:dyDescent="0.25">
      <c r="A783" t="s">
        <v>4326</v>
      </c>
      <c r="B783" t="s">
        <v>1062</v>
      </c>
    </row>
    <row r="784" spans="1:2" x14ac:dyDescent="0.25">
      <c r="A784" t="s">
        <v>4327</v>
      </c>
      <c r="B784" t="s">
        <v>1064</v>
      </c>
    </row>
    <row r="785" spans="1:2" x14ac:dyDescent="0.25">
      <c r="A785" t="s">
        <v>4328</v>
      </c>
      <c r="B785" t="s">
        <v>1066</v>
      </c>
    </row>
    <row r="786" spans="1:2" x14ac:dyDescent="0.25">
      <c r="A786" t="s">
        <v>4329</v>
      </c>
      <c r="B786" t="s">
        <v>1068</v>
      </c>
    </row>
    <row r="787" spans="1:2" x14ac:dyDescent="0.25">
      <c r="A787" t="s">
        <v>4330</v>
      </c>
      <c r="B787" t="s">
        <v>1070</v>
      </c>
    </row>
    <row r="788" spans="1:2" x14ac:dyDescent="0.25">
      <c r="A788" t="s">
        <v>4331</v>
      </c>
      <c r="B788" t="s">
        <v>1072</v>
      </c>
    </row>
    <row r="789" spans="1:2" x14ac:dyDescent="0.25">
      <c r="A789" t="s">
        <v>4332</v>
      </c>
      <c r="B789" t="s">
        <v>1074</v>
      </c>
    </row>
    <row r="790" spans="1:2" x14ac:dyDescent="0.25">
      <c r="A790" t="s">
        <v>4333</v>
      </c>
      <c r="B790" t="s">
        <v>1076</v>
      </c>
    </row>
    <row r="791" spans="1:2" x14ac:dyDescent="0.25">
      <c r="A791" t="s">
        <v>4334</v>
      </c>
      <c r="B791" t="s">
        <v>1078</v>
      </c>
    </row>
    <row r="792" spans="1:2" x14ac:dyDescent="0.25">
      <c r="A792" t="s">
        <v>4335</v>
      </c>
      <c r="B792" t="s">
        <v>1080</v>
      </c>
    </row>
    <row r="793" spans="1:2" x14ac:dyDescent="0.25">
      <c r="A793" t="s">
        <v>4336</v>
      </c>
      <c r="B793" t="s">
        <v>1082</v>
      </c>
    </row>
    <row r="794" spans="1:2" x14ac:dyDescent="0.25">
      <c r="A794" t="s">
        <v>4337</v>
      </c>
      <c r="B794" t="s">
        <v>1084</v>
      </c>
    </row>
    <row r="795" spans="1:2" x14ac:dyDescent="0.25">
      <c r="A795" t="s">
        <v>4338</v>
      </c>
      <c r="B795" t="s">
        <v>1086</v>
      </c>
    </row>
    <row r="796" spans="1:2" x14ac:dyDescent="0.25">
      <c r="A796" t="s">
        <v>4339</v>
      </c>
      <c r="B796" t="s">
        <v>1088</v>
      </c>
    </row>
    <row r="797" spans="1:2" x14ac:dyDescent="0.25">
      <c r="A797" t="s">
        <v>4340</v>
      </c>
      <c r="B797" t="s">
        <v>1090</v>
      </c>
    </row>
    <row r="798" spans="1:2" x14ac:dyDescent="0.25">
      <c r="A798" t="s">
        <v>4341</v>
      </c>
      <c r="B798" t="s">
        <v>1092</v>
      </c>
    </row>
    <row r="799" spans="1:2" x14ac:dyDescent="0.25">
      <c r="A799" t="s">
        <v>4342</v>
      </c>
      <c r="B799" t="s">
        <v>1094</v>
      </c>
    </row>
    <row r="800" spans="1:2" x14ac:dyDescent="0.25">
      <c r="A800" t="s">
        <v>4343</v>
      </c>
      <c r="B800" t="s">
        <v>1096</v>
      </c>
    </row>
    <row r="801" spans="1:2" x14ac:dyDescent="0.25">
      <c r="A801" t="s">
        <v>4344</v>
      </c>
      <c r="B801" t="s">
        <v>1098</v>
      </c>
    </row>
    <row r="802" spans="1:2" x14ac:dyDescent="0.25">
      <c r="A802" t="s">
        <v>4345</v>
      </c>
      <c r="B802" t="s">
        <v>1100</v>
      </c>
    </row>
    <row r="803" spans="1:2" x14ac:dyDescent="0.25">
      <c r="A803" t="s">
        <v>4346</v>
      </c>
      <c r="B803" t="s">
        <v>1102</v>
      </c>
    </row>
    <row r="804" spans="1:2" x14ac:dyDescent="0.25">
      <c r="A804" t="s">
        <v>4347</v>
      </c>
      <c r="B804" t="s">
        <v>1103</v>
      </c>
    </row>
    <row r="805" spans="1:2" x14ac:dyDescent="0.25">
      <c r="A805" t="s">
        <v>4348</v>
      </c>
      <c r="B805" t="s">
        <v>1105</v>
      </c>
    </row>
    <row r="806" spans="1:2" x14ac:dyDescent="0.25">
      <c r="A806" t="s">
        <v>4349</v>
      </c>
      <c r="B806" t="s">
        <v>1107</v>
      </c>
    </row>
    <row r="807" spans="1:2" x14ac:dyDescent="0.25">
      <c r="A807" t="s">
        <v>4350</v>
      </c>
      <c r="B807" t="s">
        <v>1109</v>
      </c>
    </row>
    <row r="808" spans="1:2" x14ac:dyDescent="0.25">
      <c r="A808" t="s">
        <v>4351</v>
      </c>
      <c r="B808" t="s">
        <v>1111</v>
      </c>
    </row>
    <row r="809" spans="1:2" x14ac:dyDescent="0.25">
      <c r="A809" t="s">
        <v>4352</v>
      </c>
      <c r="B809" t="s">
        <v>1113</v>
      </c>
    </row>
    <row r="810" spans="1:2" x14ac:dyDescent="0.25">
      <c r="A810" t="s">
        <v>4353</v>
      </c>
      <c r="B810" t="s">
        <v>1114</v>
      </c>
    </row>
    <row r="811" spans="1:2" x14ac:dyDescent="0.25">
      <c r="A811" t="s">
        <v>4354</v>
      </c>
      <c r="B811" t="s">
        <v>1116</v>
      </c>
    </row>
    <row r="812" spans="1:2" x14ac:dyDescent="0.25">
      <c r="A812" t="s">
        <v>4355</v>
      </c>
      <c r="B812" t="s">
        <v>1118</v>
      </c>
    </row>
    <row r="813" spans="1:2" x14ac:dyDescent="0.25">
      <c r="A813" t="s">
        <v>4356</v>
      </c>
      <c r="B813" t="s">
        <v>1120</v>
      </c>
    </row>
    <row r="814" spans="1:2" x14ac:dyDescent="0.25">
      <c r="A814" t="s">
        <v>4357</v>
      </c>
      <c r="B814" t="s">
        <v>1122</v>
      </c>
    </row>
    <row r="815" spans="1:2" x14ac:dyDescent="0.25">
      <c r="A815" t="s">
        <v>4358</v>
      </c>
      <c r="B815" t="s">
        <v>1124</v>
      </c>
    </row>
    <row r="816" spans="1:2" x14ac:dyDescent="0.25">
      <c r="A816" t="s">
        <v>4359</v>
      </c>
      <c r="B816" t="s">
        <v>1126</v>
      </c>
    </row>
    <row r="817" spans="1:2" x14ac:dyDescent="0.25">
      <c r="A817" t="s">
        <v>4360</v>
      </c>
      <c r="B817" t="s">
        <v>1128</v>
      </c>
    </row>
    <row r="818" spans="1:2" x14ac:dyDescent="0.25">
      <c r="A818" t="s">
        <v>4361</v>
      </c>
      <c r="B818" t="s">
        <v>1130</v>
      </c>
    </row>
    <row r="819" spans="1:2" x14ac:dyDescent="0.25">
      <c r="A819" t="s">
        <v>4362</v>
      </c>
      <c r="B819" t="s">
        <v>1132</v>
      </c>
    </row>
    <row r="820" spans="1:2" x14ac:dyDescent="0.25">
      <c r="A820" t="s">
        <v>4363</v>
      </c>
      <c r="B820" t="s">
        <v>1134</v>
      </c>
    </row>
    <row r="821" spans="1:2" x14ac:dyDescent="0.25">
      <c r="A821" t="s">
        <v>4364</v>
      </c>
      <c r="B821" t="s">
        <v>1136</v>
      </c>
    </row>
    <row r="822" spans="1:2" x14ac:dyDescent="0.25">
      <c r="A822" t="s">
        <v>4365</v>
      </c>
      <c r="B822" t="s">
        <v>1138</v>
      </c>
    </row>
    <row r="823" spans="1:2" x14ac:dyDescent="0.25">
      <c r="A823" t="s">
        <v>4366</v>
      </c>
      <c r="B823" t="s">
        <v>1140</v>
      </c>
    </row>
    <row r="824" spans="1:2" x14ac:dyDescent="0.25">
      <c r="A824" t="s">
        <v>4367</v>
      </c>
      <c r="B824" t="s">
        <v>1142</v>
      </c>
    </row>
    <row r="825" spans="1:2" x14ac:dyDescent="0.25">
      <c r="A825" t="s">
        <v>4368</v>
      </c>
      <c r="B825" t="s">
        <v>1144</v>
      </c>
    </row>
    <row r="826" spans="1:2" x14ac:dyDescent="0.25">
      <c r="A826" t="s">
        <v>4369</v>
      </c>
      <c r="B826" t="s">
        <v>1146</v>
      </c>
    </row>
    <row r="827" spans="1:2" x14ac:dyDescent="0.25">
      <c r="A827" t="s">
        <v>4370</v>
      </c>
      <c r="B827" t="s">
        <v>1148</v>
      </c>
    </row>
    <row r="828" spans="1:2" x14ac:dyDescent="0.25">
      <c r="A828" t="s">
        <v>4371</v>
      </c>
      <c r="B828" t="s">
        <v>1150</v>
      </c>
    </row>
    <row r="829" spans="1:2" x14ac:dyDescent="0.25">
      <c r="A829" t="s">
        <v>4372</v>
      </c>
      <c r="B829" t="s">
        <v>1152</v>
      </c>
    </row>
    <row r="830" spans="1:2" x14ac:dyDescent="0.25">
      <c r="A830" t="s">
        <v>4373</v>
      </c>
      <c r="B830" t="s">
        <v>1154</v>
      </c>
    </row>
    <row r="831" spans="1:2" x14ac:dyDescent="0.25">
      <c r="A831" t="s">
        <v>4374</v>
      </c>
      <c r="B831" t="s">
        <v>1156</v>
      </c>
    </row>
    <row r="832" spans="1:2" x14ac:dyDescent="0.25">
      <c r="A832" t="s">
        <v>4375</v>
      </c>
      <c r="B832" t="s">
        <v>1158</v>
      </c>
    </row>
    <row r="833" spans="1:2" x14ac:dyDescent="0.25">
      <c r="A833" t="s">
        <v>4376</v>
      </c>
      <c r="B833" t="s">
        <v>1160</v>
      </c>
    </row>
    <row r="834" spans="1:2" x14ac:dyDescent="0.25">
      <c r="A834" t="s">
        <v>4377</v>
      </c>
      <c r="B834" t="s">
        <v>1162</v>
      </c>
    </row>
    <row r="835" spans="1:2" x14ac:dyDescent="0.25">
      <c r="A835" t="s">
        <v>4378</v>
      </c>
      <c r="B835" t="s">
        <v>1164</v>
      </c>
    </row>
    <row r="836" spans="1:2" x14ac:dyDescent="0.25">
      <c r="A836" t="s">
        <v>4379</v>
      </c>
      <c r="B836" t="s">
        <v>1166</v>
      </c>
    </row>
    <row r="837" spans="1:2" x14ac:dyDescent="0.25">
      <c r="A837" t="s">
        <v>4380</v>
      </c>
      <c r="B837" t="s">
        <v>1168</v>
      </c>
    </row>
    <row r="838" spans="1:2" x14ac:dyDescent="0.25">
      <c r="A838" t="s">
        <v>4381</v>
      </c>
      <c r="B838" t="s">
        <v>1170</v>
      </c>
    </row>
    <row r="839" spans="1:2" x14ac:dyDescent="0.25">
      <c r="A839" t="s">
        <v>4382</v>
      </c>
      <c r="B839" t="s">
        <v>1172</v>
      </c>
    </row>
    <row r="840" spans="1:2" x14ac:dyDescent="0.25">
      <c r="A840" t="s">
        <v>4383</v>
      </c>
      <c r="B840" t="s">
        <v>1174</v>
      </c>
    </row>
    <row r="841" spans="1:2" x14ac:dyDescent="0.25">
      <c r="A841" t="s">
        <v>4384</v>
      </c>
      <c r="B841" t="s">
        <v>1176</v>
      </c>
    </row>
    <row r="842" spans="1:2" x14ac:dyDescent="0.25">
      <c r="A842" t="s">
        <v>4385</v>
      </c>
      <c r="B842" t="s">
        <v>1178</v>
      </c>
    </row>
    <row r="843" spans="1:2" x14ac:dyDescent="0.25">
      <c r="A843" t="s">
        <v>4386</v>
      </c>
      <c r="B843" t="s">
        <v>1180</v>
      </c>
    </row>
    <row r="844" spans="1:2" x14ac:dyDescent="0.25">
      <c r="A844" t="s">
        <v>4387</v>
      </c>
      <c r="B844" t="s">
        <v>1182</v>
      </c>
    </row>
    <row r="845" spans="1:2" x14ac:dyDescent="0.25">
      <c r="A845" t="s">
        <v>4388</v>
      </c>
      <c r="B845" t="s">
        <v>1184</v>
      </c>
    </row>
    <row r="846" spans="1:2" x14ac:dyDescent="0.25">
      <c r="A846" t="s">
        <v>4389</v>
      </c>
      <c r="B846" t="s">
        <v>1185</v>
      </c>
    </row>
    <row r="847" spans="1:2" x14ac:dyDescent="0.25">
      <c r="A847" t="s">
        <v>4390</v>
      </c>
      <c r="B847" t="s">
        <v>1187</v>
      </c>
    </row>
    <row r="848" spans="1:2" x14ac:dyDescent="0.25">
      <c r="A848" t="s">
        <v>4391</v>
      </c>
      <c r="B848" t="s">
        <v>1189</v>
      </c>
    </row>
    <row r="849" spans="1:2" x14ac:dyDescent="0.25">
      <c r="A849" t="s">
        <v>4392</v>
      </c>
      <c r="B849" t="s">
        <v>1191</v>
      </c>
    </row>
    <row r="850" spans="1:2" x14ac:dyDescent="0.25">
      <c r="A850" t="s">
        <v>4393</v>
      </c>
      <c r="B850" t="s">
        <v>1193</v>
      </c>
    </row>
    <row r="851" spans="1:2" x14ac:dyDescent="0.25">
      <c r="A851" t="s">
        <v>4394</v>
      </c>
      <c r="B851" t="s">
        <v>1194</v>
      </c>
    </row>
    <row r="852" spans="1:2" x14ac:dyDescent="0.25">
      <c r="A852" t="s">
        <v>4395</v>
      </c>
      <c r="B852" t="s">
        <v>1196</v>
      </c>
    </row>
    <row r="853" spans="1:2" x14ac:dyDescent="0.25">
      <c r="A853" t="s">
        <v>4396</v>
      </c>
      <c r="B853" t="s">
        <v>1198</v>
      </c>
    </row>
    <row r="854" spans="1:2" x14ac:dyDescent="0.25">
      <c r="A854" t="s">
        <v>4397</v>
      </c>
      <c r="B854" t="s">
        <v>1200</v>
      </c>
    </row>
    <row r="855" spans="1:2" x14ac:dyDescent="0.25">
      <c r="A855" t="s">
        <v>4398</v>
      </c>
      <c r="B855" t="s">
        <v>1202</v>
      </c>
    </row>
    <row r="856" spans="1:2" x14ac:dyDescent="0.25">
      <c r="A856" t="s">
        <v>4399</v>
      </c>
      <c r="B856" t="s">
        <v>1204</v>
      </c>
    </row>
    <row r="857" spans="1:2" x14ac:dyDescent="0.25">
      <c r="A857" t="s">
        <v>4400</v>
      </c>
      <c r="B857" t="s">
        <v>1206</v>
      </c>
    </row>
    <row r="858" spans="1:2" x14ac:dyDescent="0.25">
      <c r="A858" t="s">
        <v>4401</v>
      </c>
      <c r="B858" t="s">
        <v>1208</v>
      </c>
    </row>
    <row r="859" spans="1:2" x14ac:dyDescent="0.25">
      <c r="A859" t="s">
        <v>4402</v>
      </c>
      <c r="B859" t="s">
        <v>1210</v>
      </c>
    </row>
    <row r="860" spans="1:2" x14ac:dyDescent="0.25">
      <c r="A860" t="s">
        <v>4403</v>
      </c>
      <c r="B860" t="s">
        <v>1212</v>
      </c>
    </row>
    <row r="861" spans="1:2" x14ac:dyDescent="0.25">
      <c r="A861" t="s">
        <v>4404</v>
      </c>
      <c r="B861" t="s">
        <v>1214</v>
      </c>
    </row>
    <row r="862" spans="1:2" x14ac:dyDescent="0.25">
      <c r="A862" t="s">
        <v>4405</v>
      </c>
      <c r="B862" t="s">
        <v>1216</v>
      </c>
    </row>
    <row r="863" spans="1:2" x14ac:dyDescent="0.25">
      <c r="A863" t="s">
        <v>4406</v>
      </c>
      <c r="B863" t="s">
        <v>1218</v>
      </c>
    </row>
    <row r="864" spans="1:2" x14ac:dyDescent="0.25">
      <c r="A864" t="s">
        <v>4407</v>
      </c>
      <c r="B864" t="s">
        <v>1220</v>
      </c>
    </row>
    <row r="865" spans="1:2" x14ac:dyDescent="0.25">
      <c r="A865" t="s">
        <v>4408</v>
      </c>
      <c r="B865" t="s">
        <v>1222</v>
      </c>
    </row>
    <row r="866" spans="1:2" x14ac:dyDescent="0.25">
      <c r="A866" t="s">
        <v>4409</v>
      </c>
      <c r="B866" t="s">
        <v>1224</v>
      </c>
    </row>
    <row r="867" spans="1:2" x14ac:dyDescent="0.25">
      <c r="A867" t="s">
        <v>4410</v>
      </c>
      <c r="B867" t="s">
        <v>1226</v>
      </c>
    </row>
    <row r="868" spans="1:2" x14ac:dyDescent="0.25">
      <c r="A868" t="s">
        <v>4411</v>
      </c>
      <c r="B868" t="s">
        <v>1228</v>
      </c>
    </row>
    <row r="869" spans="1:2" x14ac:dyDescent="0.25">
      <c r="A869" t="s">
        <v>4412</v>
      </c>
      <c r="B869" t="s">
        <v>1230</v>
      </c>
    </row>
    <row r="870" spans="1:2" x14ac:dyDescent="0.25">
      <c r="A870" t="s">
        <v>1231</v>
      </c>
      <c r="B870" t="s">
        <v>1232</v>
      </c>
    </row>
    <row r="871" spans="1:2" x14ac:dyDescent="0.25">
      <c r="A871" t="s">
        <v>1233</v>
      </c>
      <c r="B871" t="s">
        <v>1234</v>
      </c>
    </row>
    <row r="872" spans="1:2" x14ac:dyDescent="0.25">
      <c r="A872" t="s">
        <v>1235</v>
      </c>
      <c r="B872" t="s">
        <v>1236</v>
      </c>
    </row>
    <row r="873" spans="1:2" x14ac:dyDescent="0.25">
      <c r="A873" t="s">
        <v>1237</v>
      </c>
      <c r="B873" t="s">
        <v>1238</v>
      </c>
    </row>
    <row r="874" spans="1:2" x14ac:dyDescent="0.25">
      <c r="A874" t="s">
        <v>1239</v>
      </c>
      <c r="B874" t="s">
        <v>1240</v>
      </c>
    </row>
    <row r="875" spans="1:2" x14ac:dyDescent="0.25">
      <c r="A875" t="s">
        <v>1241</v>
      </c>
      <c r="B875" t="s">
        <v>1242</v>
      </c>
    </row>
    <row r="876" spans="1:2" x14ac:dyDescent="0.25">
      <c r="A876" t="s">
        <v>1243</v>
      </c>
      <c r="B876" t="s">
        <v>1244</v>
      </c>
    </row>
    <row r="877" spans="1:2" x14ac:dyDescent="0.25">
      <c r="A877" t="s">
        <v>1235</v>
      </c>
      <c r="B877" t="s">
        <v>1236</v>
      </c>
    </row>
    <row r="878" spans="1:2" x14ac:dyDescent="0.25">
      <c r="A878" t="s">
        <v>1245</v>
      </c>
      <c r="B878" t="s">
        <v>1246</v>
      </c>
    </row>
    <row r="879" spans="1:2" x14ac:dyDescent="0.25">
      <c r="A879" t="s">
        <v>1247</v>
      </c>
      <c r="B879" t="s">
        <v>1248</v>
      </c>
    </row>
    <row r="880" spans="1:2" x14ac:dyDescent="0.25">
      <c r="A880" t="s">
        <v>1249</v>
      </c>
      <c r="B880" t="s">
        <v>1250</v>
      </c>
    </row>
    <row r="881" spans="1:2" x14ac:dyDescent="0.25">
      <c r="A881" t="s">
        <v>1251</v>
      </c>
      <c r="B881" t="s">
        <v>1252</v>
      </c>
    </row>
    <row r="882" spans="1:2" x14ac:dyDescent="0.25">
      <c r="A882" t="s">
        <v>1253</v>
      </c>
      <c r="B882" t="s">
        <v>1254</v>
      </c>
    </row>
    <row r="883" spans="1:2" x14ac:dyDescent="0.25">
      <c r="A883" t="s">
        <v>1255</v>
      </c>
      <c r="B883" t="s">
        <v>1256</v>
      </c>
    </row>
    <row r="884" spans="1:2" x14ac:dyDescent="0.25">
      <c r="A884" t="s">
        <v>1257</v>
      </c>
      <c r="B884" t="s">
        <v>1258</v>
      </c>
    </row>
    <row r="885" spans="1:2" x14ac:dyDescent="0.25">
      <c r="A885" t="s">
        <v>1259</v>
      </c>
      <c r="B885" t="s">
        <v>1260</v>
      </c>
    </row>
    <row r="886" spans="1:2" x14ac:dyDescent="0.25">
      <c r="A886" t="s">
        <v>1261</v>
      </c>
      <c r="B886" t="s">
        <v>1262</v>
      </c>
    </row>
    <row r="887" spans="1:2" x14ac:dyDescent="0.25">
      <c r="A887" t="s">
        <v>1263</v>
      </c>
      <c r="B887" t="s">
        <v>1264</v>
      </c>
    </row>
    <row r="888" spans="1:2" x14ac:dyDescent="0.25">
      <c r="A888" t="s">
        <v>1265</v>
      </c>
      <c r="B888" t="s">
        <v>1266</v>
      </c>
    </row>
    <row r="889" spans="1:2" x14ac:dyDescent="0.25">
      <c r="A889" t="s">
        <v>1249</v>
      </c>
      <c r="B889" t="s">
        <v>1250</v>
      </c>
    </row>
    <row r="890" spans="1:2" x14ac:dyDescent="0.25">
      <c r="A890" t="s">
        <v>1267</v>
      </c>
      <c r="B890" t="s">
        <v>1268</v>
      </c>
    </row>
    <row r="891" spans="1:2" x14ac:dyDescent="0.25">
      <c r="A891" t="s">
        <v>1269</v>
      </c>
      <c r="B891" t="s">
        <v>1270</v>
      </c>
    </row>
    <row r="892" spans="1:2" x14ac:dyDescent="0.25">
      <c r="A892" t="s">
        <v>1271</v>
      </c>
      <c r="B892" t="s">
        <v>1272</v>
      </c>
    </row>
    <row r="893" spans="1:2" x14ac:dyDescent="0.25">
      <c r="A893" t="s">
        <v>1273</v>
      </c>
      <c r="B893" t="s">
        <v>1274</v>
      </c>
    </row>
    <row r="894" spans="1:2" x14ac:dyDescent="0.25">
      <c r="A894" t="s">
        <v>1275</v>
      </c>
      <c r="B894" t="s">
        <v>1276</v>
      </c>
    </row>
    <row r="895" spans="1:2" x14ac:dyDescent="0.25">
      <c r="A895" t="s">
        <v>1277</v>
      </c>
      <c r="B895" t="s">
        <v>1278</v>
      </c>
    </row>
    <row r="896" spans="1:2" x14ac:dyDescent="0.25">
      <c r="A896" t="s">
        <v>1279</v>
      </c>
      <c r="B896" t="s">
        <v>1280</v>
      </c>
    </row>
    <row r="897" spans="1:2" x14ac:dyDescent="0.25">
      <c r="A897" t="s">
        <v>1281</v>
      </c>
      <c r="B897" t="s">
        <v>1282</v>
      </c>
    </row>
    <row r="898" spans="1:2" x14ac:dyDescent="0.25">
      <c r="A898" t="s">
        <v>1283</v>
      </c>
      <c r="B898" t="s">
        <v>1284</v>
      </c>
    </row>
    <row r="899" spans="1:2" x14ac:dyDescent="0.25">
      <c r="A899" t="s">
        <v>1285</v>
      </c>
      <c r="B899" t="s">
        <v>1286</v>
      </c>
    </row>
    <row r="900" spans="1:2" x14ac:dyDescent="0.25">
      <c r="A900" t="s">
        <v>369</v>
      </c>
      <c r="B900" t="s">
        <v>1287</v>
      </c>
    </row>
    <row r="901" spans="1:2" x14ac:dyDescent="0.25">
      <c r="A901" t="s">
        <v>1251</v>
      </c>
      <c r="B901" t="s">
        <v>1252</v>
      </c>
    </row>
    <row r="902" spans="1:2" x14ac:dyDescent="0.25">
      <c r="A902" t="s">
        <v>1288</v>
      </c>
      <c r="B902" t="s">
        <v>1289</v>
      </c>
    </row>
    <row r="903" spans="1:2" x14ac:dyDescent="0.25">
      <c r="A903" t="s">
        <v>1290</v>
      </c>
      <c r="B903" t="s">
        <v>1291</v>
      </c>
    </row>
    <row r="904" spans="1:2" x14ac:dyDescent="0.25">
      <c r="A904" t="s">
        <v>1292</v>
      </c>
      <c r="B904" t="s">
        <v>1293</v>
      </c>
    </row>
    <row r="905" spans="1:2" x14ac:dyDescent="0.25">
      <c r="A905" t="s">
        <v>1294</v>
      </c>
      <c r="B905" t="s">
        <v>1295</v>
      </c>
    </row>
    <row r="906" spans="1:2" x14ac:dyDescent="0.25">
      <c r="A906" t="s">
        <v>368</v>
      </c>
      <c r="B906" t="s">
        <v>1296</v>
      </c>
    </row>
    <row r="907" spans="1:2" x14ac:dyDescent="0.25">
      <c r="A907" t="s">
        <v>1297</v>
      </c>
      <c r="B907" t="s">
        <v>1298</v>
      </c>
    </row>
    <row r="908" spans="1:2" x14ac:dyDescent="0.25">
      <c r="A908" t="s">
        <v>1299</v>
      </c>
      <c r="B908" t="s">
        <v>1300</v>
      </c>
    </row>
    <row r="909" spans="1:2" x14ac:dyDescent="0.25">
      <c r="A909" t="s">
        <v>257</v>
      </c>
      <c r="B909" t="s">
        <v>1301</v>
      </c>
    </row>
    <row r="910" spans="1:2" x14ac:dyDescent="0.25">
      <c r="A910" t="s">
        <v>249</v>
      </c>
      <c r="B910" t="s">
        <v>1302</v>
      </c>
    </row>
    <row r="911" spans="1:2" x14ac:dyDescent="0.25">
      <c r="A911" t="s">
        <v>1303</v>
      </c>
      <c r="B911" t="s">
        <v>1304</v>
      </c>
    </row>
    <row r="912" spans="1:2" x14ac:dyDescent="0.25">
      <c r="A912" t="s">
        <v>1305</v>
      </c>
      <c r="B912" t="s">
        <v>1306</v>
      </c>
    </row>
    <row r="913" spans="1:2" x14ac:dyDescent="0.25">
      <c r="A913" t="s">
        <v>1307</v>
      </c>
      <c r="B913" t="s">
        <v>1308</v>
      </c>
    </row>
    <row r="914" spans="1:2" x14ac:dyDescent="0.25">
      <c r="A914" t="s">
        <v>1309</v>
      </c>
      <c r="B914" t="s">
        <v>1310</v>
      </c>
    </row>
    <row r="915" spans="1:2" x14ac:dyDescent="0.25">
      <c r="A915" t="s">
        <v>1311</v>
      </c>
      <c r="B915" t="s">
        <v>1312</v>
      </c>
    </row>
    <row r="916" spans="1:2" x14ac:dyDescent="0.25">
      <c r="A916" t="s">
        <v>1313</v>
      </c>
      <c r="B916" t="s">
        <v>1314</v>
      </c>
    </row>
    <row r="917" spans="1:2" x14ac:dyDescent="0.25">
      <c r="A917" t="s">
        <v>1315</v>
      </c>
      <c r="B917" t="s">
        <v>1316</v>
      </c>
    </row>
    <row r="918" spans="1:2" x14ac:dyDescent="0.25">
      <c r="A918" t="s">
        <v>1317</v>
      </c>
      <c r="B918" t="s">
        <v>1318</v>
      </c>
    </row>
    <row r="919" spans="1:2" x14ac:dyDescent="0.25">
      <c r="A919" t="s">
        <v>1319</v>
      </c>
      <c r="B919" t="s">
        <v>1320</v>
      </c>
    </row>
    <row r="920" spans="1:2" x14ac:dyDescent="0.25">
      <c r="A920" t="s">
        <v>1321</v>
      </c>
      <c r="B920" t="s">
        <v>1322</v>
      </c>
    </row>
    <row r="921" spans="1:2" x14ac:dyDescent="0.25">
      <c r="A921" t="s">
        <v>1323</v>
      </c>
      <c r="B921" t="s">
        <v>1324</v>
      </c>
    </row>
    <row r="922" spans="1:2" x14ac:dyDescent="0.25">
      <c r="A922" t="s">
        <v>1325</v>
      </c>
      <c r="B922" t="s">
        <v>1326</v>
      </c>
    </row>
    <row r="923" spans="1:2" x14ac:dyDescent="0.25">
      <c r="A923" t="s">
        <v>1327</v>
      </c>
      <c r="B923" t="s">
        <v>1328</v>
      </c>
    </row>
    <row r="924" spans="1:2" x14ac:dyDescent="0.25">
      <c r="A924" t="s">
        <v>167</v>
      </c>
      <c r="B924" t="s">
        <v>1329</v>
      </c>
    </row>
    <row r="925" spans="1:2" x14ac:dyDescent="0.25">
      <c r="A925" t="s">
        <v>1330</v>
      </c>
      <c r="B925" t="s">
        <v>1331</v>
      </c>
    </row>
    <row r="926" spans="1:2" x14ac:dyDescent="0.25">
      <c r="A926" t="s">
        <v>1332</v>
      </c>
      <c r="B926" t="s">
        <v>1333</v>
      </c>
    </row>
    <row r="927" spans="1:2" x14ac:dyDescent="0.25">
      <c r="A927" t="s">
        <v>375</v>
      </c>
      <c r="B927" t="s">
        <v>1334</v>
      </c>
    </row>
    <row r="928" spans="1:2" x14ac:dyDescent="0.25">
      <c r="A928" t="s">
        <v>169</v>
      </c>
      <c r="B928" t="s">
        <v>1335</v>
      </c>
    </row>
    <row r="929" spans="1:2" x14ac:dyDescent="0.25">
      <c r="A929" t="s">
        <v>1336</v>
      </c>
      <c r="B929" t="s">
        <v>1337</v>
      </c>
    </row>
    <row r="930" spans="1:2" x14ac:dyDescent="0.25">
      <c r="A930" t="s">
        <v>1338</v>
      </c>
      <c r="B930" t="s">
        <v>1339</v>
      </c>
    </row>
    <row r="931" spans="1:2" x14ac:dyDescent="0.25">
      <c r="A931" t="s">
        <v>1340</v>
      </c>
      <c r="B931" t="s">
        <v>1341</v>
      </c>
    </row>
    <row r="932" spans="1:2" x14ac:dyDescent="0.25">
      <c r="A932" t="s">
        <v>1342</v>
      </c>
      <c r="B932" t="s">
        <v>1343</v>
      </c>
    </row>
    <row r="933" spans="1:2" x14ac:dyDescent="0.25">
      <c r="A933" t="s">
        <v>1344</v>
      </c>
      <c r="B933" t="s">
        <v>1345</v>
      </c>
    </row>
    <row r="934" spans="1:2" x14ac:dyDescent="0.25">
      <c r="A934" t="s">
        <v>1346</v>
      </c>
      <c r="B934" t="s">
        <v>1347</v>
      </c>
    </row>
    <row r="935" spans="1:2" x14ac:dyDescent="0.25">
      <c r="A935" t="s">
        <v>1348</v>
      </c>
      <c r="B935" t="s">
        <v>1349</v>
      </c>
    </row>
    <row r="936" spans="1:2" x14ac:dyDescent="0.25">
      <c r="A936" t="s">
        <v>1350</v>
      </c>
      <c r="B936" t="s">
        <v>1351</v>
      </c>
    </row>
    <row r="937" spans="1:2" x14ac:dyDescent="0.25">
      <c r="A937" t="s">
        <v>1352</v>
      </c>
      <c r="B937" t="s">
        <v>1353</v>
      </c>
    </row>
    <row r="938" spans="1:2" x14ac:dyDescent="0.25">
      <c r="A938" t="s">
        <v>1354</v>
      </c>
      <c r="B938" t="s">
        <v>1355</v>
      </c>
    </row>
    <row r="939" spans="1:2" x14ac:dyDescent="0.25">
      <c r="A939" t="s">
        <v>1356</v>
      </c>
      <c r="B939" t="s">
        <v>1357</v>
      </c>
    </row>
    <row r="940" spans="1:2" x14ac:dyDescent="0.25">
      <c r="A940" t="s">
        <v>1358</v>
      </c>
      <c r="B940" t="s">
        <v>1359</v>
      </c>
    </row>
    <row r="941" spans="1:2" x14ac:dyDescent="0.25">
      <c r="A941" t="s">
        <v>1360</v>
      </c>
      <c r="B941" t="s">
        <v>1361</v>
      </c>
    </row>
    <row r="942" spans="1:2" x14ac:dyDescent="0.25">
      <c r="A942" t="s">
        <v>1362</v>
      </c>
      <c r="B942" t="s">
        <v>1363</v>
      </c>
    </row>
    <row r="943" spans="1:2" x14ac:dyDescent="0.25">
      <c r="A943" t="s">
        <v>1364</v>
      </c>
      <c r="B943" t="s">
        <v>1365</v>
      </c>
    </row>
    <row r="944" spans="1:2" x14ac:dyDescent="0.25">
      <c r="A944" t="s">
        <v>1366</v>
      </c>
      <c r="B944" t="s">
        <v>1367</v>
      </c>
    </row>
    <row r="945" spans="1:2" x14ac:dyDescent="0.25">
      <c r="A945" t="s">
        <v>1368</v>
      </c>
      <c r="B945" t="s">
        <v>1369</v>
      </c>
    </row>
    <row r="946" spans="1:2" x14ac:dyDescent="0.25">
      <c r="A946" t="s">
        <v>1370</v>
      </c>
      <c r="B946" t="s">
        <v>1371</v>
      </c>
    </row>
    <row r="947" spans="1:2" x14ac:dyDescent="0.25">
      <c r="A947" t="s">
        <v>1372</v>
      </c>
      <c r="B947" t="s">
        <v>1373</v>
      </c>
    </row>
    <row r="948" spans="1:2" x14ac:dyDescent="0.25">
      <c r="A948" t="s">
        <v>1374</v>
      </c>
      <c r="B948" t="s">
        <v>1375</v>
      </c>
    </row>
    <row r="949" spans="1:2" x14ac:dyDescent="0.25">
      <c r="A949" t="s">
        <v>1376</v>
      </c>
      <c r="B949" t="s">
        <v>1377</v>
      </c>
    </row>
    <row r="950" spans="1:2" x14ac:dyDescent="0.25">
      <c r="A950" t="s">
        <v>1378</v>
      </c>
      <c r="B950" t="s">
        <v>1379</v>
      </c>
    </row>
    <row r="951" spans="1:2" x14ac:dyDescent="0.25">
      <c r="A951" t="s">
        <v>172</v>
      </c>
      <c r="B951" t="s">
        <v>1380</v>
      </c>
    </row>
    <row r="952" spans="1:2" x14ac:dyDescent="0.25">
      <c r="A952" t="s">
        <v>1381</v>
      </c>
      <c r="B952" t="s">
        <v>1382</v>
      </c>
    </row>
    <row r="953" spans="1:2" x14ac:dyDescent="0.25">
      <c r="A953" t="s">
        <v>1383</v>
      </c>
      <c r="B953" t="s">
        <v>1384</v>
      </c>
    </row>
    <row r="954" spans="1:2" x14ac:dyDescent="0.25">
      <c r="A954" t="s">
        <v>1385</v>
      </c>
      <c r="B954" t="s">
        <v>1386</v>
      </c>
    </row>
    <row r="955" spans="1:2" x14ac:dyDescent="0.25">
      <c r="A955" t="s">
        <v>1387</v>
      </c>
      <c r="B955" t="s">
        <v>1388</v>
      </c>
    </row>
    <row r="956" spans="1:2" x14ac:dyDescent="0.25">
      <c r="A956" t="s">
        <v>1389</v>
      </c>
      <c r="B956" t="s">
        <v>1390</v>
      </c>
    </row>
    <row r="957" spans="1:2" x14ac:dyDescent="0.25">
      <c r="A957" t="s">
        <v>1391</v>
      </c>
      <c r="B957" t="s">
        <v>1392</v>
      </c>
    </row>
    <row r="958" spans="1:2" x14ac:dyDescent="0.25">
      <c r="A958" t="s">
        <v>1393</v>
      </c>
      <c r="B958" t="s">
        <v>1394</v>
      </c>
    </row>
    <row r="959" spans="1:2" x14ac:dyDescent="0.25">
      <c r="A959" t="s">
        <v>1395</v>
      </c>
      <c r="B959" t="s">
        <v>1396</v>
      </c>
    </row>
    <row r="960" spans="1:2" x14ac:dyDescent="0.25">
      <c r="A960" t="s">
        <v>1397</v>
      </c>
      <c r="B960" t="s">
        <v>1398</v>
      </c>
    </row>
    <row r="961" spans="1:2" x14ac:dyDescent="0.25">
      <c r="A961" t="s">
        <v>1399</v>
      </c>
      <c r="B961" t="s">
        <v>1400</v>
      </c>
    </row>
    <row r="962" spans="1:2" x14ac:dyDescent="0.25">
      <c r="A962" t="s">
        <v>1401</v>
      </c>
      <c r="B962" t="s">
        <v>1402</v>
      </c>
    </row>
    <row r="963" spans="1:2" x14ac:dyDescent="0.25">
      <c r="A963" t="s">
        <v>1403</v>
      </c>
      <c r="B963" t="s">
        <v>1404</v>
      </c>
    </row>
    <row r="964" spans="1:2" x14ac:dyDescent="0.25">
      <c r="A964" t="s">
        <v>1405</v>
      </c>
      <c r="B964" t="s">
        <v>1406</v>
      </c>
    </row>
    <row r="965" spans="1:2" x14ac:dyDescent="0.25">
      <c r="A965" t="s">
        <v>1407</v>
      </c>
      <c r="B965" t="s">
        <v>1408</v>
      </c>
    </row>
    <row r="966" spans="1:2" x14ac:dyDescent="0.25">
      <c r="A966" t="s">
        <v>1409</v>
      </c>
      <c r="B966" t="s">
        <v>1410</v>
      </c>
    </row>
    <row r="967" spans="1:2" x14ac:dyDescent="0.25">
      <c r="A967" t="s">
        <v>1411</v>
      </c>
      <c r="B967" t="s">
        <v>1412</v>
      </c>
    </row>
    <row r="968" spans="1:2" x14ac:dyDescent="0.25">
      <c r="A968" t="s">
        <v>1413</v>
      </c>
      <c r="B968" t="s">
        <v>1414</v>
      </c>
    </row>
    <row r="969" spans="1:2" x14ac:dyDescent="0.25">
      <c r="A969" t="s">
        <v>175</v>
      </c>
      <c r="B969" t="s">
        <v>1415</v>
      </c>
    </row>
    <row r="970" spans="1:2" x14ac:dyDescent="0.25">
      <c r="A970" t="s">
        <v>1416</v>
      </c>
      <c r="B970" t="s">
        <v>1417</v>
      </c>
    </row>
    <row r="971" spans="1:2" x14ac:dyDescent="0.25">
      <c r="A971" t="s">
        <v>1418</v>
      </c>
      <c r="B971" t="s">
        <v>1419</v>
      </c>
    </row>
    <row r="972" spans="1:2" x14ac:dyDescent="0.25">
      <c r="A972" t="s">
        <v>1420</v>
      </c>
      <c r="B972" t="s">
        <v>1421</v>
      </c>
    </row>
    <row r="973" spans="1:2" x14ac:dyDescent="0.25">
      <c r="A973" t="s">
        <v>1422</v>
      </c>
      <c r="B973" t="s">
        <v>1423</v>
      </c>
    </row>
    <row r="974" spans="1:2" x14ac:dyDescent="0.25">
      <c r="A974" t="s">
        <v>1424</v>
      </c>
      <c r="B974" t="s">
        <v>1425</v>
      </c>
    </row>
    <row r="975" spans="1:2" x14ac:dyDescent="0.25">
      <c r="A975" t="s">
        <v>1426</v>
      </c>
      <c r="B975" t="s">
        <v>1427</v>
      </c>
    </row>
    <row r="976" spans="1:2" x14ac:dyDescent="0.25">
      <c r="A976" t="s">
        <v>1428</v>
      </c>
      <c r="B976" t="s">
        <v>1429</v>
      </c>
    </row>
    <row r="977" spans="1:2" x14ac:dyDescent="0.25">
      <c r="A977" t="s">
        <v>1430</v>
      </c>
      <c r="B977" t="s">
        <v>1431</v>
      </c>
    </row>
    <row r="978" spans="1:2" x14ac:dyDescent="0.25">
      <c r="A978" t="s">
        <v>1432</v>
      </c>
      <c r="B978" t="s">
        <v>1433</v>
      </c>
    </row>
    <row r="979" spans="1:2" x14ac:dyDescent="0.25">
      <c r="A979" t="s">
        <v>1434</v>
      </c>
      <c r="B979" t="s">
        <v>1435</v>
      </c>
    </row>
    <row r="980" spans="1:2" x14ac:dyDescent="0.25">
      <c r="A980" t="s">
        <v>266</v>
      </c>
      <c r="B980" t="s">
        <v>1436</v>
      </c>
    </row>
    <row r="981" spans="1:2" x14ac:dyDescent="0.25">
      <c r="A981" t="s">
        <v>1437</v>
      </c>
      <c r="B981" t="s">
        <v>1438</v>
      </c>
    </row>
    <row r="982" spans="1:2" x14ac:dyDescent="0.25">
      <c r="A982" t="s">
        <v>1439</v>
      </c>
      <c r="B982" t="s">
        <v>1440</v>
      </c>
    </row>
    <row r="983" spans="1:2" x14ac:dyDescent="0.25">
      <c r="A983" t="s">
        <v>1441</v>
      </c>
      <c r="B983" t="s">
        <v>1442</v>
      </c>
    </row>
    <row r="984" spans="1:2" x14ac:dyDescent="0.25">
      <c r="A984" t="s">
        <v>1443</v>
      </c>
      <c r="B984" t="s">
        <v>1444</v>
      </c>
    </row>
    <row r="985" spans="1:2" x14ac:dyDescent="0.25">
      <c r="A985" t="s">
        <v>177</v>
      </c>
      <c r="B985" t="s">
        <v>1445</v>
      </c>
    </row>
    <row r="986" spans="1:2" x14ac:dyDescent="0.25">
      <c r="A986" t="s">
        <v>1446</v>
      </c>
      <c r="B986" t="s">
        <v>1447</v>
      </c>
    </row>
    <row r="987" spans="1:2" x14ac:dyDescent="0.25">
      <c r="A987" t="s">
        <v>1448</v>
      </c>
      <c r="B987" t="s">
        <v>1449</v>
      </c>
    </row>
    <row r="988" spans="1:2" x14ac:dyDescent="0.25">
      <c r="A988" t="s">
        <v>1450</v>
      </c>
      <c r="B988" t="s">
        <v>1451</v>
      </c>
    </row>
    <row r="989" spans="1:2" x14ac:dyDescent="0.25">
      <c r="A989" t="s">
        <v>1452</v>
      </c>
      <c r="B989" t="s">
        <v>1453</v>
      </c>
    </row>
    <row r="990" spans="1:2" x14ac:dyDescent="0.25">
      <c r="A990" t="s">
        <v>179</v>
      </c>
      <c r="B990" t="s">
        <v>1454</v>
      </c>
    </row>
    <row r="991" spans="1:2" x14ac:dyDescent="0.25">
      <c r="A991" t="s">
        <v>1455</v>
      </c>
      <c r="B991" t="s">
        <v>1456</v>
      </c>
    </row>
    <row r="992" spans="1:2" x14ac:dyDescent="0.25">
      <c r="A992" t="s">
        <v>1457</v>
      </c>
      <c r="B992" t="s">
        <v>1458</v>
      </c>
    </row>
    <row r="993" spans="1:2" x14ac:dyDescent="0.25">
      <c r="A993" t="s">
        <v>1459</v>
      </c>
      <c r="B993" t="s">
        <v>1460</v>
      </c>
    </row>
    <row r="994" spans="1:2" x14ac:dyDescent="0.25">
      <c r="A994" t="s">
        <v>1461</v>
      </c>
      <c r="B994" t="s">
        <v>1462</v>
      </c>
    </row>
    <row r="995" spans="1:2" x14ac:dyDescent="0.25">
      <c r="A995" t="s">
        <v>1463</v>
      </c>
      <c r="B995" t="s">
        <v>1464</v>
      </c>
    </row>
    <row r="996" spans="1:2" x14ac:dyDescent="0.25">
      <c r="A996" t="s">
        <v>1465</v>
      </c>
      <c r="B996" t="s">
        <v>1466</v>
      </c>
    </row>
    <row r="997" spans="1:2" x14ac:dyDescent="0.25">
      <c r="A997" t="s">
        <v>268</v>
      </c>
      <c r="B997" t="s">
        <v>1467</v>
      </c>
    </row>
    <row r="998" spans="1:2" x14ac:dyDescent="0.25">
      <c r="A998" t="s">
        <v>1468</v>
      </c>
      <c r="B998" t="s">
        <v>1469</v>
      </c>
    </row>
    <row r="999" spans="1:2" x14ac:dyDescent="0.25">
      <c r="A999" t="s">
        <v>1470</v>
      </c>
      <c r="B999" t="s">
        <v>1471</v>
      </c>
    </row>
    <row r="1000" spans="1:2" x14ac:dyDescent="0.25">
      <c r="A1000" t="s">
        <v>1472</v>
      </c>
      <c r="B1000" t="s">
        <v>1473</v>
      </c>
    </row>
    <row r="1001" spans="1:2" x14ac:dyDescent="0.25">
      <c r="A1001" t="s">
        <v>1474</v>
      </c>
      <c r="B1001" t="s">
        <v>1475</v>
      </c>
    </row>
    <row r="1002" spans="1:2" x14ac:dyDescent="0.25">
      <c r="A1002" t="s">
        <v>1476</v>
      </c>
      <c r="B1002" t="s">
        <v>1477</v>
      </c>
    </row>
    <row r="1003" spans="1:2" x14ac:dyDescent="0.25">
      <c r="A1003" t="s">
        <v>1478</v>
      </c>
      <c r="B1003" t="s">
        <v>1479</v>
      </c>
    </row>
    <row r="1004" spans="1:2" x14ac:dyDescent="0.25">
      <c r="A1004" t="s">
        <v>181</v>
      </c>
      <c r="B1004" t="s">
        <v>1480</v>
      </c>
    </row>
    <row r="1005" spans="1:2" x14ac:dyDescent="0.25">
      <c r="A1005" t="s">
        <v>1481</v>
      </c>
      <c r="B1005" t="s">
        <v>1482</v>
      </c>
    </row>
    <row r="1006" spans="1:2" x14ac:dyDescent="0.25">
      <c r="A1006" t="s">
        <v>1483</v>
      </c>
      <c r="B1006" t="s">
        <v>1484</v>
      </c>
    </row>
    <row r="1007" spans="1:2" x14ac:dyDescent="0.25">
      <c r="A1007" t="s">
        <v>1485</v>
      </c>
      <c r="B1007" t="s">
        <v>1486</v>
      </c>
    </row>
    <row r="1008" spans="1:2" x14ac:dyDescent="0.25">
      <c r="A1008" t="s">
        <v>1487</v>
      </c>
      <c r="B1008" t="s">
        <v>1488</v>
      </c>
    </row>
    <row r="1009" spans="1:2" x14ac:dyDescent="0.25">
      <c r="A1009" t="s">
        <v>1489</v>
      </c>
      <c r="B1009" t="s">
        <v>1490</v>
      </c>
    </row>
    <row r="1010" spans="1:2" x14ac:dyDescent="0.25">
      <c r="A1010" t="s">
        <v>1491</v>
      </c>
      <c r="B1010" t="s">
        <v>1492</v>
      </c>
    </row>
    <row r="1011" spans="1:2" x14ac:dyDescent="0.25">
      <c r="A1011" t="s">
        <v>1493</v>
      </c>
      <c r="B1011" t="s">
        <v>1494</v>
      </c>
    </row>
    <row r="1012" spans="1:2" x14ac:dyDescent="0.25">
      <c r="A1012" t="s">
        <v>1495</v>
      </c>
      <c r="B1012" t="s">
        <v>1496</v>
      </c>
    </row>
    <row r="1013" spans="1:2" x14ac:dyDescent="0.25">
      <c r="A1013" t="s">
        <v>1497</v>
      </c>
      <c r="B1013" t="s">
        <v>1498</v>
      </c>
    </row>
    <row r="1014" spans="1:2" x14ac:dyDescent="0.25">
      <c r="A1014" t="s">
        <v>1499</v>
      </c>
      <c r="B1014" t="s">
        <v>1500</v>
      </c>
    </row>
    <row r="1015" spans="1:2" x14ac:dyDescent="0.25">
      <c r="A1015" t="s">
        <v>183</v>
      </c>
      <c r="B1015" t="s">
        <v>1501</v>
      </c>
    </row>
    <row r="1016" spans="1:2" x14ac:dyDescent="0.25">
      <c r="A1016" t="s">
        <v>1502</v>
      </c>
      <c r="B1016" t="s">
        <v>1503</v>
      </c>
    </row>
    <row r="1017" spans="1:2" x14ac:dyDescent="0.25">
      <c r="A1017" t="s">
        <v>1504</v>
      </c>
      <c r="B1017" t="s">
        <v>1505</v>
      </c>
    </row>
    <row r="1018" spans="1:2" x14ac:dyDescent="0.25">
      <c r="A1018" t="s">
        <v>1506</v>
      </c>
      <c r="B1018" t="s">
        <v>1507</v>
      </c>
    </row>
    <row r="1019" spans="1:2" x14ac:dyDescent="0.25">
      <c r="A1019" t="s">
        <v>1508</v>
      </c>
      <c r="B1019" t="s">
        <v>1509</v>
      </c>
    </row>
    <row r="1020" spans="1:2" x14ac:dyDescent="0.25">
      <c r="A1020" t="s">
        <v>1510</v>
      </c>
      <c r="B1020" t="s">
        <v>1511</v>
      </c>
    </row>
    <row r="1021" spans="1:2" x14ac:dyDescent="0.25">
      <c r="A1021" t="s">
        <v>1512</v>
      </c>
      <c r="B1021" t="s">
        <v>1513</v>
      </c>
    </row>
    <row r="1022" spans="1:2" x14ac:dyDescent="0.25">
      <c r="A1022" t="s">
        <v>1514</v>
      </c>
      <c r="B1022" t="s">
        <v>1515</v>
      </c>
    </row>
    <row r="1023" spans="1:2" x14ac:dyDescent="0.25">
      <c r="A1023" t="s">
        <v>1516</v>
      </c>
      <c r="B1023" t="s">
        <v>1517</v>
      </c>
    </row>
    <row r="1024" spans="1:2" x14ac:dyDescent="0.25">
      <c r="A1024" t="s">
        <v>270</v>
      </c>
      <c r="B1024" t="s">
        <v>1518</v>
      </c>
    </row>
    <row r="1025" spans="1:2" x14ac:dyDescent="0.25">
      <c r="A1025" t="s">
        <v>1519</v>
      </c>
      <c r="B1025" t="s">
        <v>1520</v>
      </c>
    </row>
    <row r="1026" spans="1:2" x14ac:dyDescent="0.25">
      <c r="A1026" t="s">
        <v>1521</v>
      </c>
      <c r="B1026" t="s">
        <v>1522</v>
      </c>
    </row>
    <row r="1027" spans="1:2" x14ac:dyDescent="0.25">
      <c r="A1027" t="s">
        <v>1523</v>
      </c>
      <c r="B1027" t="s">
        <v>1524</v>
      </c>
    </row>
    <row r="1028" spans="1:2" x14ac:dyDescent="0.25">
      <c r="A1028" t="s">
        <v>185</v>
      </c>
      <c r="B1028" t="s">
        <v>1525</v>
      </c>
    </row>
    <row r="1029" spans="1:2" x14ac:dyDescent="0.25">
      <c r="A1029" t="s">
        <v>188</v>
      </c>
      <c r="B1029" t="s">
        <v>1526</v>
      </c>
    </row>
    <row r="1030" spans="1:2" x14ac:dyDescent="0.25">
      <c r="A1030" t="s">
        <v>1527</v>
      </c>
      <c r="B1030" t="s">
        <v>1528</v>
      </c>
    </row>
    <row r="1031" spans="1:2" x14ac:dyDescent="0.25">
      <c r="A1031" t="s">
        <v>1529</v>
      </c>
      <c r="B1031" t="s">
        <v>1530</v>
      </c>
    </row>
    <row r="1032" spans="1:2" x14ac:dyDescent="0.25">
      <c r="A1032" t="s">
        <v>1531</v>
      </c>
      <c r="B1032" t="s">
        <v>1532</v>
      </c>
    </row>
    <row r="1033" spans="1:2" x14ac:dyDescent="0.25">
      <c r="A1033" t="s">
        <v>1533</v>
      </c>
      <c r="B1033" t="s">
        <v>1534</v>
      </c>
    </row>
    <row r="1034" spans="1:2" x14ac:dyDescent="0.25">
      <c r="A1034" t="s">
        <v>1535</v>
      </c>
      <c r="B1034" t="s">
        <v>1536</v>
      </c>
    </row>
    <row r="1035" spans="1:2" x14ac:dyDescent="0.25">
      <c r="A1035" t="s">
        <v>1537</v>
      </c>
      <c r="B1035" t="s">
        <v>1538</v>
      </c>
    </row>
    <row r="1036" spans="1:2" x14ac:dyDescent="0.25">
      <c r="A1036" t="s">
        <v>1539</v>
      </c>
      <c r="B1036" t="s">
        <v>1540</v>
      </c>
    </row>
    <row r="1037" spans="1:2" x14ac:dyDescent="0.25">
      <c r="A1037" t="s">
        <v>1541</v>
      </c>
      <c r="B1037" t="s">
        <v>1542</v>
      </c>
    </row>
    <row r="1038" spans="1:2" x14ac:dyDescent="0.25">
      <c r="A1038" t="s">
        <v>1543</v>
      </c>
      <c r="B1038" t="s">
        <v>1544</v>
      </c>
    </row>
    <row r="1039" spans="1:2" x14ac:dyDescent="0.25">
      <c r="A1039" t="s">
        <v>1545</v>
      </c>
      <c r="B1039" t="s">
        <v>1546</v>
      </c>
    </row>
    <row r="1040" spans="1:2" x14ac:dyDescent="0.25">
      <c r="A1040" t="s">
        <v>1547</v>
      </c>
      <c r="B1040" t="s">
        <v>1548</v>
      </c>
    </row>
    <row r="1041" spans="1:2" x14ac:dyDescent="0.25">
      <c r="A1041" t="s">
        <v>1549</v>
      </c>
      <c r="B1041" t="s">
        <v>1550</v>
      </c>
    </row>
    <row r="1042" spans="1:2" x14ac:dyDescent="0.25">
      <c r="A1042" t="s">
        <v>1551</v>
      </c>
      <c r="B1042" t="s">
        <v>1552</v>
      </c>
    </row>
    <row r="1043" spans="1:2" x14ac:dyDescent="0.25">
      <c r="A1043" t="s">
        <v>1553</v>
      </c>
      <c r="B1043" t="s">
        <v>1554</v>
      </c>
    </row>
    <row r="1044" spans="1:2" x14ac:dyDescent="0.25">
      <c r="A1044" t="s">
        <v>1555</v>
      </c>
      <c r="B1044" t="s">
        <v>1556</v>
      </c>
    </row>
    <row r="1045" spans="1:2" x14ac:dyDescent="0.25">
      <c r="A1045" t="s">
        <v>1557</v>
      </c>
      <c r="B1045" t="s">
        <v>1558</v>
      </c>
    </row>
    <row r="1046" spans="1:2" x14ac:dyDescent="0.25">
      <c r="A1046" t="s">
        <v>1559</v>
      </c>
      <c r="B1046" t="s">
        <v>1560</v>
      </c>
    </row>
    <row r="1047" spans="1:2" x14ac:dyDescent="0.25">
      <c r="A1047" t="s">
        <v>1561</v>
      </c>
      <c r="B1047" t="s">
        <v>1562</v>
      </c>
    </row>
    <row r="1048" spans="1:2" x14ac:dyDescent="0.25">
      <c r="A1048" t="s">
        <v>1563</v>
      </c>
      <c r="B1048" t="s">
        <v>1564</v>
      </c>
    </row>
    <row r="1049" spans="1:2" x14ac:dyDescent="0.25">
      <c r="A1049" t="s">
        <v>1565</v>
      </c>
      <c r="B1049" t="s">
        <v>1566</v>
      </c>
    </row>
    <row r="1050" spans="1:2" x14ac:dyDescent="0.25">
      <c r="A1050" t="s">
        <v>1567</v>
      </c>
      <c r="B1050" t="s">
        <v>1568</v>
      </c>
    </row>
    <row r="1051" spans="1:2" x14ac:dyDescent="0.25">
      <c r="A1051" t="s">
        <v>1569</v>
      </c>
      <c r="B1051" t="s">
        <v>1570</v>
      </c>
    </row>
    <row r="1052" spans="1:2" x14ac:dyDescent="0.25">
      <c r="A1052" t="s">
        <v>1571</v>
      </c>
      <c r="B1052" t="s">
        <v>1572</v>
      </c>
    </row>
    <row r="1053" spans="1:2" x14ac:dyDescent="0.25">
      <c r="A1053" t="s">
        <v>1573</v>
      </c>
      <c r="B1053" t="s">
        <v>1574</v>
      </c>
    </row>
    <row r="1054" spans="1:2" x14ac:dyDescent="0.25">
      <c r="A1054" t="s">
        <v>1575</v>
      </c>
      <c r="B1054" t="s">
        <v>1576</v>
      </c>
    </row>
    <row r="1055" spans="1:2" x14ac:dyDescent="0.25">
      <c r="A1055" t="s">
        <v>191</v>
      </c>
      <c r="B1055" t="s">
        <v>1577</v>
      </c>
    </row>
    <row r="1056" spans="1:2" x14ac:dyDescent="0.25">
      <c r="A1056" t="s">
        <v>1578</v>
      </c>
      <c r="B1056" t="s">
        <v>1579</v>
      </c>
    </row>
    <row r="1057" spans="1:2" x14ac:dyDescent="0.25">
      <c r="A1057" t="s">
        <v>1580</v>
      </c>
      <c r="B1057" t="s">
        <v>1581</v>
      </c>
    </row>
    <row r="1058" spans="1:2" x14ac:dyDescent="0.25">
      <c r="A1058" t="s">
        <v>1582</v>
      </c>
      <c r="B1058" t="s">
        <v>1583</v>
      </c>
    </row>
    <row r="1059" spans="1:2" x14ac:dyDescent="0.25">
      <c r="A1059" t="s">
        <v>1584</v>
      </c>
      <c r="B1059" t="s">
        <v>1585</v>
      </c>
    </row>
    <row r="1060" spans="1:2" x14ac:dyDescent="0.25">
      <c r="A1060" t="s">
        <v>1586</v>
      </c>
      <c r="B1060" t="s">
        <v>1587</v>
      </c>
    </row>
    <row r="1061" spans="1:2" x14ac:dyDescent="0.25">
      <c r="A1061" t="s">
        <v>1588</v>
      </c>
      <c r="B1061" t="s">
        <v>1589</v>
      </c>
    </row>
    <row r="1062" spans="1:2" x14ac:dyDescent="0.25">
      <c r="A1062" t="s">
        <v>1590</v>
      </c>
      <c r="B1062" t="s">
        <v>1591</v>
      </c>
    </row>
    <row r="1063" spans="1:2" x14ac:dyDescent="0.25">
      <c r="A1063" t="s">
        <v>1592</v>
      </c>
      <c r="B1063" t="s">
        <v>1593</v>
      </c>
    </row>
    <row r="1064" spans="1:2" x14ac:dyDescent="0.25">
      <c r="A1064" t="s">
        <v>1594</v>
      </c>
      <c r="B1064" t="s">
        <v>1595</v>
      </c>
    </row>
    <row r="1065" spans="1:2" x14ac:dyDescent="0.25">
      <c r="A1065" t="s">
        <v>1596</v>
      </c>
      <c r="B1065" t="s">
        <v>1597</v>
      </c>
    </row>
    <row r="1066" spans="1:2" x14ac:dyDescent="0.25">
      <c r="A1066" t="s">
        <v>1598</v>
      </c>
      <c r="B1066" t="s">
        <v>1599</v>
      </c>
    </row>
    <row r="1067" spans="1:2" x14ac:dyDescent="0.25">
      <c r="A1067" t="s">
        <v>1600</v>
      </c>
      <c r="B1067" t="s">
        <v>1601</v>
      </c>
    </row>
    <row r="1068" spans="1:2" x14ac:dyDescent="0.25">
      <c r="A1068" t="s">
        <v>1602</v>
      </c>
      <c r="B1068" t="s">
        <v>1603</v>
      </c>
    </row>
    <row r="1069" spans="1:2" x14ac:dyDescent="0.25">
      <c r="A1069" t="s">
        <v>1604</v>
      </c>
      <c r="B1069" t="s">
        <v>1605</v>
      </c>
    </row>
    <row r="1070" spans="1:2" x14ac:dyDescent="0.25">
      <c r="A1070" t="s">
        <v>1606</v>
      </c>
      <c r="B1070" t="s">
        <v>1607</v>
      </c>
    </row>
    <row r="1071" spans="1:2" x14ac:dyDescent="0.25">
      <c r="A1071" t="s">
        <v>1608</v>
      </c>
      <c r="B1071" t="s">
        <v>1609</v>
      </c>
    </row>
    <row r="1072" spans="1:2" x14ac:dyDescent="0.25">
      <c r="A1072" t="s">
        <v>1610</v>
      </c>
      <c r="B1072" t="s">
        <v>1611</v>
      </c>
    </row>
    <row r="1073" spans="1:2" x14ac:dyDescent="0.25">
      <c r="A1073" t="s">
        <v>1612</v>
      </c>
      <c r="B1073" t="s">
        <v>1613</v>
      </c>
    </row>
    <row r="1074" spans="1:2" x14ac:dyDescent="0.25">
      <c r="A1074" t="s">
        <v>1614</v>
      </c>
      <c r="B1074" t="s">
        <v>1615</v>
      </c>
    </row>
    <row r="1075" spans="1:2" x14ac:dyDescent="0.25">
      <c r="A1075" t="s">
        <v>1616</v>
      </c>
      <c r="B1075" t="s">
        <v>1617</v>
      </c>
    </row>
    <row r="1076" spans="1:2" x14ac:dyDescent="0.25">
      <c r="A1076" t="s">
        <v>1618</v>
      </c>
      <c r="B1076" t="s">
        <v>1619</v>
      </c>
    </row>
    <row r="1077" spans="1:2" x14ac:dyDescent="0.25">
      <c r="A1077" t="s">
        <v>1620</v>
      </c>
      <c r="B1077" t="s">
        <v>1621</v>
      </c>
    </row>
    <row r="1078" spans="1:2" x14ac:dyDescent="0.25">
      <c r="A1078" t="s">
        <v>1622</v>
      </c>
      <c r="B1078" t="s">
        <v>1623</v>
      </c>
    </row>
    <row r="1079" spans="1:2" x14ac:dyDescent="0.25">
      <c r="A1079" t="s">
        <v>1624</v>
      </c>
      <c r="B1079" t="s">
        <v>1625</v>
      </c>
    </row>
    <row r="1080" spans="1:2" x14ac:dyDescent="0.25">
      <c r="A1080" t="s">
        <v>1626</v>
      </c>
      <c r="B1080" t="s">
        <v>1627</v>
      </c>
    </row>
    <row r="1081" spans="1:2" x14ac:dyDescent="0.25">
      <c r="A1081" t="s">
        <v>1628</v>
      </c>
      <c r="B1081" t="s">
        <v>1629</v>
      </c>
    </row>
    <row r="1082" spans="1:2" x14ac:dyDescent="0.25">
      <c r="A1082" t="s">
        <v>1630</v>
      </c>
      <c r="B1082" t="s">
        <v>1631</v>
      </c>
    </row>
    <row r="1083" spans="1:2" x14ac:dyDescent="0.25">
      <c r="A1083" t="s">
        <v>1632</v>
      </c>
      <c r="B1083" t="s">
        <v>1633</v>
      </c>
    </row>
    <row r="1084" spans="1:2" x14ac:dyDescent="0.25">
      <c r="A1084" t="s">
        <v>194</v>
      </c>
      <c r="B1084" t="s">
        <v>1634</v>
      </c>
    </row>
    <row r="1085" spans="1:2" x14ac:dyDescent="0.25">
      <c r="A1085" t="s">
        <v>1635</v>
      </c>
      <c r="B1085" t="s">
        <v>1636</v>
      </c>
    </row>
    <row r="1086" spans="1:2" x14ac:dyDescent="0.25">
      <c r="A1086" t="s">
        <v>197</v>
      </c>
      <c r="B1086" t="s">
        <v>1637</v>
      </c>
    </row>
    <row r="1087" spans="1:2" x14ac:dyDescent="0.25">
      <c r="A1087" t="s">
        <v>1638</v>
      </c>
      <c r="B1087" t="s">
        <v>1639</v>
      </c>
    </row>
    <row r="1088" spans="1:2" x14ac:dyDescent="0.25">
      <c r="A1088" t="s">
        <v>1640</v>
      </c>
      <c r="B1088" t="s">
        <v>1641</v>
      </c>
    </row>
    <row r="1089" spans="1:2" x14ac:dyDescent="0.25">
      <c r="A1089" t="s">
        <v>1642</v>
      </c>
      <c r="B1089" t="s">
        <v>1643</v>
      </c>
    </row>
    <row r="1090" spans="1:2" x14ac:dyDescent="0.25">
      <c r="A1090" t="s">
        <v>1644</v>
      </c>
      <c r="B1090" t="s">
        <v>1645</v>
      </c>
    </row>
    <row r="1091" spans="1:2" x14ac:dyDescent="0.25">
      <c r="A1091" t="s">
        <v>1646</v>
      </c>
      <c r="B1091" t="s">
        <v>1647</v>
      </c>
    </row>
    <row r="1092" spans="1:2" x14ac:dyDescent="0.25">
      <c r="A1092" t="s">
        <v>1648</v>
      </c>
      <c r="B1092" t="s">
        <v>1649</v>
      </c>
    </row>
    <row r="1093" spans="1:2" x14ac:dyDescent="0.25">
      <c r="A1093" t="s">
        <v>1650</v>
      </c>
      <c r="B1093" t="s">
        <v>1651</v>
      </c>
    </row>
    <row r="1094" spans="1:2" x14ac:dyDescent="0.25">
      <c r="A1094" t="s">
        <v>1652</v>
      </c>
      <c r="B1094" t="s">
        <v>1653</v>
      </c>
    </row>
    <row r="1095" spans="1:2" x14ac:dyDescent="0.25">
      <c r="A1095" t="s">
        <v>1654</v>
      </c>
      <c r="B1095" t="s">
        <v>1655</v>
      </c>
    </row>
    <row r="1096" spans="1:2" x14ac:dyDescent="0.25">
      <c r="A1096" t="s">
        <v>1656</v>
      </c>
      <c r="B1096" t="s">
        <v>1657</v>
      </c>
    </row>
    <row r="1097" spans="1:2" x14ac:dyDescent="0.25">
      <c r="A1097" t="s">
        <v>1658</v>
      </c>
      <c r="B1097" t="s">
        <v>1659</v>
      </c>
    </row>
    <row r="1098" spans="1:2" x14ac:dyDescent="0.25">
      <c r="A1098" t="s">
        <v>1660</v>
      </c>
      <c r="B1098" t="s">
        <v>1661</v>
      </c>
    </row>
    <row r="1099" spans="1:2" x14ac:dyDescent="0.25">
      <c r="A1099" t="s">
        <v>1662</v>
      </c>
      <c r="B1099" t="s">
        <v>1663</v>
      </c>
    </row>
    <row r="1100" spans="1:2" x14ac:dyDescent="0.25">
      <c r="A1100" t="s">
        <v>251</v>
      </c>
      <c r="B1100" t="s">
        <v>1664</v>
      </c>
    </row>
    <row r="1101" spans="1:2" x14ac:dyDescent="0.25">
      <c r="A1101" t="s">
        <v>1665</v>
      </c>
      <c r="B1101" t="s">
        <v>1666</v>
      </c>
    </row>
    <row r="1102" spans="1:2" x14ac:dyDescent="0.25">
      <c r="A1102" t="s">
        <v>1667</v>
      </c>
      <c r="B1102" t="s">
        <v>1668</v>
      </c>
    </row>
    <row r="1103" spans="1:2" x14ac:dyDescent="0.25">
      <c r="A1103" t="s">
        <v>1669</v>
      </c>
      <c r="B1103" t="s">
        <v>1670</v>
      </c>
    </row>
    <row r="1104" spans="1:2" x14ac:dyDescent="0.25">
      <c r="A1104" t="s">
        <v>1671</v>
      </c>
      <c r="B1104" t="s">
        <v>1672</v>
      </c>
    </row>
    <row r="1105" spans="1:2" x14ac:dyDescent="0.25">
      <c r="A1105" t="s">
        <v>1673</v>
      </c>
      <c r="B1105" t="s">
        <v>1674</v>
      </c>
    </row>
    <row r="1106" spans="1:2" x14ac:dyDescent="0.25">
      <c r="A1106" t="s">
        <v>1675</v>
      </c>
      <c r="B1106" t="s">
        <v>1676</v>
      </c>
    </row>
    <row r="1107" spans="1:2" x14ac:dyDescent="0.25">
      <c r="A1107" t="s">
        <v>1677</v>
      </c>
      <c r="B1107" t="s">
        <v>1678</v>
      </c>
    </row>
    <row r="1108" spans="1:2" x14ac:dyDescent="0.25">
      <c r="A1108" t="s">
        <v>1679</v>
      </c>
      <c r="B1108" t="s">
        <v>1680</v>
      </c>
    </row>
    <row r="1109" spans="1:2" x14ac:dyDescent="0.25">
      <c r="A1109" t="s">
        <v>1681</v>
      </c>
      <c r="B1109" t="s">
        <v>1682</v>
      </c>
    </row>
    <row r="1110" spans="1:2" x14ac:dyDescent="0.25">
      <c r="A1110" t="s">
        <v>1683</v>
      </c>
      <c r="B1110" t="s">
        <v>1684</v>
      </c>
    </row>
    <row r="1111" spans="1:2" x14ac:dyDescent="0.25">
      <c r="A1111" t="s">
        <v>199</v>
      </c>
      <c r="B1111" t="s">
        <v>1685</v>
      </c>
    </row>
    <row r="1112" spans="1:2" x14ac:dyDescent="0.25">
      <c r="A1112" t="s">
        <v>1686</v>
      </c>
      <c r="B1112" t="s">
        <v>1687</v>
      </c>
    </row>
    <row r="1113" spans="1:2" x14ac:dyDescent="0.25">
      <c r="A1113" t="s">
        <v>1688</v>
      </c>
      <c r="B1113" t="s">
        <v>1689</v>
      </c>
    </row>
    <row r="1114" spans="1:2" x14ac:dyDescent="0.25">
      <c r="A1114" t="s">
        <v>1690</v>
      </c>
      <c r="B1114" t="s">
        <v>1691</v>
      </c>
    </row>
    <row r="1115" spans="1:2" x14ac:dyDescent="0.25">
      <c r="A1115" t="s">
        <v>1692</v>
      </c>
      <c r="B1115" t="s">
        <v>1693</v>
      </c>
    </row>
    <row r="1116" spans="1:2" x14ac:dyDescent="0.25">
      <c r="A1116" t="s">
        <v>1694</v>
      </c>
      <c r="B1116" t="s">
        <v>1695</v>
      </c>
    </row>
    <row r="1117" spans="1:2" x14ac:dyDescent="0.25">
      <c r="A1117" t="s">
        <v>1696</v>
      </c>
      <c r="B1117" t="s">
        <v>1697</v>
      </c>
    </row>
    <row r="1118" spans="1:2" x14ac:dyDescent="0.25">
      <c r="A1118" t="s">
        <v>1698</v>
      </c>
      <c r="B1118" t="s">
        <v>1699</v>
      </c>
    </row>
    <row r="1119" spans="1:2" x14ac:dyDescent="0.25">
      <c r="A1119" t="s">
        <v>1700</v>
      </c>
      <c r="B1119" t="s">
        <v>1701</v>
      </c>
    </row>
    <row r="1120" spans="1:2" x14ac:dyDescent="0.25">
      <c r="A1120" t="s">
        <v>1702</v>
      </c>
      <c r="B1120" t="s">
        <v>1703</v>
      </c>
    </row>
    <row r="1121" spans="1:2" x14ac:dyDescent="0.25">
      <c r="A1121" t="s">
        <v>1704</v>
      </c>
      <c r="B1121" t="s">
        <v>1705</v>
      </c>
    </row>
    <row r="1122" spans="1:2" x14ac:dyDescent="0.25">
      <c r="A1122" t="s">
        <v>1706</v>
      </c>
      <c r="B1122" t="s">
        <v>1707</v>
      </c>
    </row>
    <row r="1123" spans="1:2" x14ac:dyDescent="0.25">
      <c r="A1123" t="s">
        <v>286</v>
      </c>
      <c r="B1123" t="s">
        <v>1708</v>
      </c>
    </row>
    <row r="1124" spans="1:2" x14ac:dyDescent="0.25">
      <c r="A1124" t="s">
        <v>1709</v>
      </c>
      <c r="B1124" t="s">
        <v>1710</v>
      </c>
    </row>
    <row r="1125" spans="1:2" x14ac:dyDescent="0.25">
      <c r="A1125" t="s">
        <v>1711</v>
      </c>
      <c r="B1125" t="s">
        <v>1712</v>
      </c>
    </row>
    <row r="1126" spans="1:2" x14ac:dyDescent="0.25">
      <c r="A1126" t="s">
        <v>1713</v>
      </c>
      <c r="B1126" t="s">
        <v>1714</v>
      </c>
    </row>
    <row r="1127" spans="1:2" x14ac:dyDescent="0.25">
      <c r="A1127" t="s">
        <v>1715</v>
      </c>
      <c r="B1127" t="s">
        <v>1716</v>
      </c>
    </row>
    <row r="1128" spans="1:2" x14ac:dyDescent="0.25">
      <c r="A1128" t="s">
        <v>1717</v>
      </c>
      <c r="B1128" t="s">
        <v>1718</v>
      </c>
    </row>
    <row r="1129" spans="1:2" x14ac:dyDescent="0.25">
      <c r="A1129" t="s">
        <v>1719</v>
      </c>
      <c r="B1129" t="s">
        <v>1720</v>
      </c>
    </row>
    <row r="1130" spans="1:2" x14ac:dyDescent="0.25">
      <c r="A1130" t="s">
        <v>1721</v>
      </c>
      <c r="B1130" t="s">
        <v>1722</v>
      </c>
    </row>
    <row r="1131" spans="1:2" x14ac:dyDescent="0.25">
      <c r="A1131" t="s">
        <v>1723</v>
      </c>
      <c r="B1131" t="s">
        <v>1724</v>
      </c>
    </row>
    <row r="1132" spans="1:2" x14ac:dyDescent="0.25">
      <c r="A1132" t="s">
        <v>1725</v>
      </c>
      <c r="B1132" t="s">
        <v>1726</v>
      </c>
    </row>
    <row r="1133" spans="1:2" x14ac:dyDescent="0.25">
      <c r="A1133" t="s">
        <v>1727</v>
      </c>
      <c r="B1133" t="s">
        <v>1728</v>
      </c>
    </row>
    <row r="1134" spans="1:2" x14ac:dyDescent="0.25">
      <c r="A1134" t="s">
        <v>260</v>
      </c>
      <c r="B1134" t="s">
        <v>1729</v>
      </c>
    </row>
    <row r="1135" spans="1:2" x14ac:dyDescent="0.25">
      <c r="A1135" t="s">
        <v>1730</v>
      </c>
      <c r="B1135" t="s">
        <v>1731</v>
      </c>
    </row>
    <row r="1136" spans="1:2" x14ac:dyDescent="0.25">
      <c r="A1136" t="s">
        <v>391</v>
      </c>
      <c r="B1136" t="s">
        <v>1732</v>
      </c>
    </row>
    <row r="1137" spans="1:2" x14ac:dyDescent="0.25">
      <c r="A1137" t="s">
        <v>1733</v>
      </c>
      <c r="B1137" t="s">
        <v>1734</v>
      </c>
    </row>
    <row r="1138" spans="1:2" x14ac:dyDescent="0.25">
      <c r="A1138" t="s">
        <v>1735</v>
      </c>
      <c r="B1138" t="s">
        <v>1736</v>
      </c>
    </row>
    <row r="1139" spans="1:2" x14ac:dyDescent="0.25">
      <c r="A1139" t="s">
        <v>1737</v>
      </c>
      <c r="B1139" t="s">
        <v>1738</v>
      </c>
    </row>
    <row r="1140" spans="1:2" x14ac:dyDescent="0.25">
      <c r="A1140" t="s">
        <v>1739</v>
      </c>
      <c r="B1140" t="s">
        <v>1740</v>
      </c>
    </row>
    <row r="1141" spans="1:2" x14ac:dyDescent="0.25">
      <c r="A1141" t="s">
        <v>1741</v>
      </c>
      <c r="B1141" t="s">
        <v>1742</v>
      </c>
    </row>
    <row r="1142" spans="1:2" x14ac:dyDescent="0.25">
      <c r="A1142" t="s">
        <v>1743</v>
      </c>
      <c r="B1142" t="s">
        <v>1744</v>
      </c>
    </row>
    <row r="1143" spans="1:2" x14ac:dyDescent="0.25">
      <c r="A1143" t="s">
        <v>1745</v>
      </c>
      <c r="B1143" t="s">
        <v>1746</v>
      </c>
    </row>
    <row r="1144" spans="1:2" x14ac:dyDescent="0.25">
      <c r="A1144" t="s">
        <v>1747</v>
      </c>
      <c r="B1144" t="s">
        <v>1748</v>
      </c>
    </row>
    <row r="1145" spans="1:2" x14ac:dyDescent="0.25">
      <c r="A1145" t="s">
        <v>1749</v>
      </c>
      <c r="B1145" t="s">
        <v>1750</v>
      </c>
    </row>
    <row r="1146" spans="1:2" x14ac:dyDescent="0.25">
      <c r="A1146" t="s">
        <v>1751</v>
      </c>
      <c r="B1146" t="s">
        <v>1752</v>
      </c>
    </row>
    <row r="1147" spans="1:2" x14ac:dyDescent="0.25">
      <c r="A1147" t="s">
        <v>1753</v>
      </c>
      <c r="B1147" t="s">
        <v>1754</v>
      </c>
    </row>
    <row r="1148" spans="1:2" x14ac:dyDescent="0.25">
      <c r="A1148" t="s">
        <v>1755</v>
      </c>
      <c r="B1148" t="s">
        <v>1756</v>
      </c>
    </row>
    <row r="1149" spans="1:2" x14ac:dyDescent="0.25">
      <c r="A1149" t="s">
        <v>1757</v>
      </c>
      <c r="B1149" t="s">
        <v>1758</v>
      </c>
    </row>
    <row r="1150" spans="1:2" x14ac:dyDescent="0.25">
      <c r="A1150" t="s">
        <v>1759</v>
      </c>
      <c r="B1150" t="s">
        <v>1760</v>
      </c>
    </row>
    <row r="1151" spans="1:2" x14ac:dyDescent="0.25">
      <c r="A1151" t="s">
        <v>1761</v>
      </c>
      <c r="B1151" t="s">
        <v>1762</v>
      </c>
    </row>
    <row r="1152" spans="1:2" x14ac:dyDescent="0.25">
      <c r="A1152" t="s">
        <v>1763</v>
      </c>
      <c r="B1152" t="s">
        <v>1764</v>
      </c>
    </row>
    <row r="1153" spans="1:2" x14ac:dyDescent="0.25">
      <c r="A1153" t="s">
        <v>1765</v>
      </c>
      <c r="B1153" t="s">
        <v>1766</v>
      </c>
    </row>
    <row r="1154" spans="1:2" x14ac:dyDescent="0.25">
      <c r="A1154" t="s">
        <v>200</v>
      </c>
      <c r="B1154" t="s">
        <v>1767</v>
      </c>
    </row>
    <row r="1155" spans="1:2" x14ac:dyDescent="0.25">
      <c r="A1155" t="s">
        <v>202</v>
      </c>
      <c r="B1155" t="s">
        <v>1768</v>
      </c>
    </row>
    <row r="1156" spans="1:2" x14ac:dyDescent="0.25">
      <c r="A1156" t="s">
        <v>1769</v>
      </c>
      <c r="B1156" t="s">
        <v>1770</v>
      </c>
    </row>
    <row r="1157" spans="1:2" x14ac:dyDescent="0.25">
      <c r="A1157" t="s">
        <v>1771</v>
      </c>
      <c r="B1157" t="s">
        <v>1772</v>
      </c>
    </row>
    <row r="1158" spans="1:2" x14ac:dyDescent="0.25">
      <c r="A1158" t="s">
        <v>1773</v>
      </c>
      <c r="B1158" t="s">
        <v>1774</v>
      </c>
    </row>
    <row r="1159" spans="1:2" x14ac:dyDescent="0.25">
      <c r="A1159" t="s">
        <v>1775</v>
      </c>
      <c r="B1159" t="s">
        <v>1776</v>
      </c>
    </row>
    <row r="1160" spans="1:2" x14ac:dyDescent="0.25">
      <c r="A1160" t="s">
        <v>1777</v>
      </c>
      <c r="B1160" t="s">
        <v>1778</v>
      </c>
    </row>
    <row r="1161" spans="1:2" x14ac:dyDescent="0.25">
      <c r="A1161" t="s">
        <v>1779</v>
      </c>
      <c r="B1161" t="s">
        <v>1780</v>
      </c>
    </row>
    <row r="1162" spans="1:2" x14ac:dyDescent="0.25">
      <c r="A1162" t="s">
        <v>1781</v>
      </c>
      <c r="B1162" t="s">
        <v>1782</v>
      </c>
    </row>
    <row r="1163" spans="1:2" x14ac:dyDescent="0.25">
      <c r="A1163" t="s">
        <v>1783</v>
      </c>
      <c r="B1163" t="s">
        <v>1784</v>
      </c>
    </row>
    <row r="1164" spans="1:2" x14ac:dyDescent="0.25">
      <c r="A1164" t="s">
        <v>1785</v>
      </c>
      <c r="B1164" t="s">
        <v>1786</v>
      </c>
    </row>
    <row r="1165" spans="1:2" x14ac:dyDescent="0.25">
      <c r="A1165" t="s">
        <v>1787</v>
      </c>
      <c r="B1165" t="s">
        <v>1788</v>
      </c>
    </row>
    <row r="1166" spans="1:2" x14ac:dyDescent="0.25">
      <c r="A1166" t="s">
        <v>1789</v>
      </c>
      <c r="B1166" t="s">
        <v>1790</v>
      </c>
    </row>
    <row r="1167" spans="1:2" x14ac:dyDescent="0.25">
      <c r="A1167" t="s">
        <v>1791</v>
      </c>
      <c r="B1167" t="s">
        <v>1792</v>
      </c>
    </row>
    <row r="1168" spans="1:2" x14ac:dyDescent="0.25">
      <c r="A1168" t="s">
        <v>1793</v>
      </c>
      <c r="B1168" t="s">
        <v>1794</v>
      </c>
    </row>
    <row r="1169" spans="1:2" x14ac:dyDescent="0.25">
      <c r="A1169" t="s">
        <v>1795</v>
      </c>
      <c r="B1169" t="s">
        <v>1796</v>
      </c>
    </row>
    <row r="1170" spans="1:2" x14ac:dyDescent="0.25">
      <c r="A1170" t="s">
        <v>1797</v>
      </c>
      <c r="B1170" t="s">
        <v>1798</v>
      </c>
    </row>
    <row r="1171" spans="1:2" x14ac:dyDescent="0.25">
      <c r="A1171" t="s">
        <v>1799</v>
      </c>
      <c r="B1171" t="s">
        <v>1800</v>
      </c>
    </row>
    <row r="1172" spans="1:2" x14ac:dyDescent="0.25">
      <c r="A1172" t="s">
        <v>1801</v>
      </c>
      <c r="B1172" t="s">
        <v>1802</v>
      </c>
    </row>
    <row r="1173" spans="1:2" x14ac:dyDescent="0.25">
      <c r="A1173" t="s">
        <v>1803</v>
      </c>
      <c r="B1173" t="s">
        <v>1804</v>
      </c>
    </row>
    <row r="1174" spans="1:2" x14ac:dyDescent="0.25">
      <c r="A1174" t="s">
        <v>1805</v>
      </c>
      <c r="B1174" t="s">
        <v>1806</v>
      </c>
    </row>
    <row r="1175" spans="1:2" x14ac:dyDescent="0.25">
      <c r="A1175" t="s">
        <v>1807</v>
      </c>
      <c r="B1175" t="s">
        <v>1808</v>
      </c>
    </row>
    <row r="1176" spans="1:2" x14ac:dyDescent="0.25">
      <c r="A1176" t="s">
        <v>1809</v>
      </c>
      <c r="B1176" t="s">
        <v>1810</v>
      </c>
    </row>
    <row r="1177" spans="1:2" x14ac:dyDescent="0.25">
      <c r="A1177" t="s">
        <v>1811</v>
      </c>
      <c r="B1177" t="s">
        <v>1812</v>
      </c>
    </row>
    <row r="1178" spans="1:2" x14ac:dyDescent="0.25">
      <c r="A1178" t="s">
        <v>204</v>
      </c>
      <c r="B1178" t="s">
        <v>1813</v>
      </c>
    </row>
    <row r="1179" spans="1:2" x14ac:dyDescent="0.25">
      <c r="A1179" t="s">
        <v>206</v>
      </c>
      <c r="B1179" t="s">
        <v>1814</v>
      </c>
    </row>
    <row r="1180" spans="1:2" x14ac:dyDescent="0.25">
      <c r="A1180" t="s">
        <v>1815</v>
      </c>
      <c r="B1180" t="s">
        <v>1816</v>
      </c>
    </row>
    <row r="1181" spans="1:2" x14ac:dyDescent="0.25">
      <c r="A1181" t="s">
        <v>1817</v>
      </c>
      <c r="B1181" t="s">
        <v>1818</v>
      </c>
    </row>
    <row r="1182" spans="1:2" x14ac:dyDescent="0.25">
      <c r="A1182" t="s">
        <v>1819</v>
      </c>
      <c r="B1182" t="s">
        <v>1820</v>
      </c>
    </row>
    <row r="1183" spans="1:2" x14ac:dyDescent="0.25">
      <c r="A1183" t="s">
        <v>299</v>
      </c>
      <c r="B1183" t="s">
        <v>1821</v>
      </c>
    </row>
    <row r="1184" spans="1:2" x14ac:dyDescent="0.25">
      <c r="A1184" t="s">
        <v>1822</v>
      </c>
      <c r="B1184" t="s">
        <v>1823</v>
      </c>
    </row>
    <row r="1185" spans="1:2" x14ac:dyDescent="0.25">
      <c r="A1185" t="s">
        <v>394</v>
      </c>
      <c r="B1185" t="s">
        <v>1824</v>
      </c>
    </row>
    <row r="1186" spans="1:2" x14ac:dyDescent="0.25">
      <c r="A1186" t="s">
        <v>1825</v>
      </c>
      <c r="B1186" t="s">
        <v>1826</v>
      </c>
    </row>
    <row r="1187" spans="1:2" x14ac:dyDescent="0.25">
      <c r="A1187" t="s">
        <v>1827</v>
      </c>
      <c r="B1187" t="s">
        <v>1828</v>
      </c>
    </row>
    <row r="1188" spans="1:2" x14ac:dyDescent="0.25">
      <c r="A1188" t="s">
        <v>1829</v>
      </c>
      <c r="B1188" t="s">
        <v>1830</v>
      </c>
    </row>
    <row r="1189" spans="1:2" x14ac:dyDescent="0.25">
      <c r="A1189" t="s">
        <v>1831</v>
      </c>
      <c r="B1189" t="s">
        <v>1832</v>
      </c>
    </row>
    <row r="1190" spans="1:2" x14ac:dyDescent="0.25">
      <c r="A1190" t="s">
        <v>1833</v>
      </c>
      <c r="B1190" t="s">
        <v>1834</v>
      </c>
    </row>
    <row r="1191" spans="1:2" x14ac:dyDescent="0.25">
      <c r="A1191" t="s">
        <v>1835</v>
      </c>
      <c r="B1191" t="s">
        <v>1836</v>
      </c>
    </row>
    <row r="1192" spans="1:2" x14ac:dyDescent="0.25">
      <c r="A1192" t="s">
        <v>1837</v>
      </c>
      <c r="B1192" t="s">
        <v>1838</v>
      </c>
    </row>
    <row r="1193" spans="1:2" x14ac:dyDescent="0.25">
      <c r="A1193" t="s">
        <v>1839</v>
      </c>
      <c r="B1193" t="s">
        <v>1840</v>
      </c>
    </row>
    <row r="1194" spans="1:2" x14ac:dyDescent="0.25">
      <c r="A1194" t="s">
        <v>1841</v>
      </c>
      <c r="B1194" t="s">
        <v>1842</v>
      </c>
    </row>
    <row r="1195" spans="1:2" x14ac:dyDescent="0.25">
      <c r="A1195" t="s">
        <v>1843</v>
      </c>
      <c r="B1195" t="s">
        <v>1844</v>
      </c>
    </row>
    <row r="1196" spans="1:2" x14ac:dyDescent="0.25">
      <c r="A1196" t="s">
        <v>209</v>
      </c>
      <c r="B1196" t="s">
        <v>1845</v>
      </c>
    </row>
    <row r="1197" spans="1:2" x14ac:dyDescent="0.25">
      <c r="A1197" t="s">
        <v>1846</v>
      </c>
      <c r="B1197" t="s">
        <v>1847</v>
      </c>
    </row>
    <row r="1198" spans="1:2" x14ac:dyDescent="0.25">
      <c r="A1198" t="s">
        <v>1848</v>
      </c>
      <c r="B1198" t="s">
        <v>1849</v>
      </c>
    </row>
    <row r="1199" spans="1:2" x14ac:dyDescent="0.25">
      <c r="A1199" t="s">
        <v>1850</v>
      </c>
      <c r="B1199" t="s">
        <v>1851</v>
      </c>
    </row>
    <row r="1200" spans="1:2" x14ac:dyDescent="0.25">
      <c r="A1200" t="s">
        <v>1852</v>
      </c>
      <c r="B1200" t="s">
        <v>1853</v>
      </c>
    </row>
    <row r="1201" spans="1:2" x14ac:dyDescent="0.25">
      <c r="A1201" t="s">
        <v>303</v>
      </c>
      <c r="B1201" t="s">
        <v>1854</v>
      </c>
    </row>
    <row r="1202" spans="1:2" x14ac:dyDescent="0.25">
      <c r="A1202" t="s">
        <v>1855</v>
      </c>
      <c r="B1202" t="s">
        <v>1856</v>
      </c>
    </row>
    <row r="1203" spans="1:2" x14ac:dyDescent="0.25">
      <c r="A1203" t="s">
        <v>1857</v>
      </c>
      <c r="B1203" t="s">
        <v>1858</v>
      </c>
    </row>
    <row r="1204" spans="1:2" x14ac:dyDescent="0.25">
      <c r="A1204" t="s">
        <v>1859</v>
      </c>
      <c r="B1204" t="s">
        <v>1860</v>
      </c>
    </row>
    <row r="1205" spans="1:2" x14ac:dyDescent="0.25">
      <c r="A1205" t="s">
        <v>1861</v>
      </c>
      <c r="B1205" t="s">
        <v>1862</v>
      </c>
    </row>
    <row r="1206" spans="1:2" x14ac:dyDescent="0.25">
      <c r="A1206" t="s">
        <v>1863</v>
      </c>
      <c r="B1206" t="s">
        <v>1864</v>
      </c>
    </row>
    <row r="1207" spans="1:2" x14ac:dyDescent="0.25">
      <c r="A1207" t="s">
        <v>1865</v>
      </c>
      <c r="B1207" t="s">
        <v>1866</v>
      </c>
    </row>
    <row r="1208" spans="1:2" x14ac:dyDescent="0.25">
      <c r="A1208" t="s">
        <v>1867</v>
      </c>
      <c r="B1208" t="s">
        <v>1868</v>
      </c>
    </row>
    <row r="1209" spans="1:2" x14ac:dyDescent="0.25">
      <c r="A1209" t="s">
        <v>1869</v>
      </c>
      <c r="B1209" t="s">
        <v>1870</v>
      </c>
    </row>
    <row r="1210" spans="1:2" x14ac:dyDescent="0.25">
      <c r="A1210" t="s">
        <v>1871</v>
      </c>
      <c r="B1210" t="s">
        <v>1872</v>
      </c>
    </row>
    <row r="1211" spans="1:2" x14ac:dyDescent="0.25">
      <c r="A1211" t="s">
        <v>1873</v>
      </c>
      <c r="B1211" t="s">
        <v>1874</v>
      </c>
    </row>
    <row r="1212" spans="1:2" x14ac:dyDescent="0.25">
      <c r="A1212" t="s">
        <v>1875</v>
      </c>
      <c r="B1212" t="s">
        <v>1876</v>
      </c>
    </row>
    <row r="1213" spans="1:2" x14ac:dyDescent="0.25">
      <c r="A1213" t="s">
        <v>212</v>
      </c>
      <c r="B1213" t="s">
        <v>1877</v>
      </c>
    </row>
    <row r="1214" spans="1:2" x14ac:dyDescent="0.25">
      <c r="A1214" t="s">
        <v>1878</v>
      </c>
      <c r="B1214" t="s">
        <v>1879</v>
      </c>
    </row>
    <row r="1215" spans="1:2" x14ac:dyDescent="0.25">
      <c r="A1215" t="s">
        <v>1880</v>
      </c>
      <c r="B1215" t="s">
        <v>1881</v>
      </c>
    </row>
    <row r="1216" spans="1:2" x14ac:dyDescent="0.25">
      <c r="A1216" t="s">
        <v>1882</v>
      </c>
      <c r="B1216" t="s">
        <v>1883</v>
      </c>
    </row>
    <row r="1217" spans="1:2" x14ac:dyDescent="0.25">
      <c r="A1217" t="s">
        <v>1884</v>
      </c>
      <c r="B1217" t="s">
        <v>1885</v>
      </c>
    </row>
    <row r="1218" spans="1:2" x14ac:dyDescent="0.25">
      <c r="A1218" t="s">
        <v>1886</v>
      </c>
      <c r="B1218" t="s">
        <v>1887</v>
      </c>
    </row>
    <row r="1219" spans="1:2" x14ac:dyDescent="0.25">
      <c r="A1219" t="s">
        <v>1888</v>
      </c>
      <c r="B1219" t="s">
        <v>1889</v>
      </c>
    </row>
    <row r="1220" spans="1:2" x14ac:dyDescent="0.25">
      <c r="A1220" t="s">
        <v>1890</v>
      </c>
      <c r="B1220" t="s">
        <v>1891</v>
      </c>
    </row>
    <row r="1221" spans="1:2" x14ac:dyDescent="0.25">
      <c r="A1221" t="s">
        <v>1892</v>
      </c>
      <c r="B1221" t="s">
        <v>1893</v>
      </c>
    </row>
    <row r="1222" spans="1:2" x14ac:dyDescent="0.25">
      <c r="A1222" t="s">
        <v>1894</v>
      </c>
      <c r="B1222" t="s">
        <v>1895</v>
      </c>
    </row>
    <row r="1223" spans="1:2" x14ac:dyDescent="0.25">
      <c r="A1223" t="s">
        <v>1896</v>
      </c>
      <c r="B1223" t="s">
        <v>1897</v>
      </c>
    </row>
    <row r="1224" spans="1:2" x14ac:dyDescent="0.25">
      <c r="A1224" t="s">
        <v>1898</v>
      </c>
      <c r="B1224" t="s">
        <v>1899</v>
      </c>
    </row>
    <row r="1225" spans="1:2" x14ac:dyDescent="0.25">
      <c r="A1225" t="s">
        <v>1900</v>
      </c>
      <c r="B1225" t="s">
        <v>1901</v>
      </c>
    </row>
    <row r="1226" spans="1:2" x14ac:dyDescent="0.25">
      <c r="A1226" t="s">
        <v>214</v>
      </c>
      <c r="B1226" t="s">
        <v>1902</v>
      </c>
    </row>
    <row r="1227" spans="1:2" x14ac:dyDescent="0.25">
      <c r="A1227" t="s">
        <v>1903</v>
      </c>
      <c r="B1227" t="s">
        <v>1904</v>
      </c>
    </row>
    <row r="1228" spans="1:2" x14ac:dyDescent="0.25">
      <c r="A1228" t="s">
        <v>1905</v>
      </c>
      <c r="B1228" t="s">
        <v>1906</v>
      </c>
    </row>
    <row r="1229" spans="1:2" x14ac:dyDescent="0.25">
      <c r="A1229" t="s">
        <v>1907</v>
      </c>
      <c r="B1229" t="s">
        <v>1908</v>
      </c>
    </row>
    <row r="1230" spans="1:2" x14ac:dyDescent="0.25">
      <c r="A1230" t="s">
        <v>218</v>
      </c>
      <c r="B1230" t="s">
        <v>1909</v>
      </c>
    </row>
    <row r="1231" spans="1:2" x14ac:dyDescent="0.25">
      <c r="A1231" t="s">
        <v>1910</v>
      </c>
      <c r="B1231" t="s">
        <v>1911</v>
      </c>
    </row>
    <row r="1232" spans="1:2" x14ac:dyDescent="0.25">
      <c r="A1232" t="s">
        <v>1912</v>
      </c>
      <c r="B1232" t="s">
        <v>1913</v>
      </c>
    </row>
    <row r="1233" spans="1:2" x14ac:dyDescent="0.25">
      <c r="A1233" t="s">
        <v>1914</v>
      </c>
      <c r="B1233" t="s">
        <v>1915</v>
      </c>
    </row>
    <row r="1234" spans="1:2" x14ac:dyDescent="0.25">
      <c r="A1234" t="s">
        <v>1916</v>
      </c>
      <c r="B1234" t="s">
        <v>1917</v>
      </c>
    </row>
    <row r="1235" spans="1:2" x14ac:dyDescent="0.25">
      <c r="A1235" t="s">
        <v>1918</v>
      </c>
      <c r="B1235" t="s">
        <v>1919</v>
      </c>
    </row>
    <row r="1236" spans="1:2" x14ac:dyDescent="0.25">
      <c r="A1236" t="s">
        <v>1920</v>
      </c>
      <c r="B1236" t="s">
        <v>1921</v>
      </c>
    </row>
    <row r="1237" spans="1:2" x14ac:dyDescent="0.25">
      <c r="A1237" t="s">
        <v>1922</v>
      </c>
      <c r="B1237" t="s">
        <v>1923</v>
      </c>
    </row>
    <row r="1238" spans="1:2" x14ac:dyDescent="0.25">
      <c r="A1238" t="s">
        <v>1924</v>
      </c>
      <c r="B1238" t="s">
        <v>1925</v>
      </c>
    </row>
    <row r="1239" spans="1:2" x14ac:dyDescent="0.25">
      <c r="A1239" t="s">
        <v>1926</v>
      </c>
      <c r="B1239" t="s">
        <v>1927</v>
      </c>
    </row>
    <row r="1240" spans="1:2" x14ac:dyDescent="0.25">
      <c r="A1240" t="s">
        <v>221</v>
      </c>
      <c r="B1240" t="s">
        <v>1928</v>
      </c>
    </row>
    <row r="1241" spans="1:2" x14ac:dyDescent="0.25">
      <c r="A1241" t="s">
        <v>1929</v>
      </c>
      <c r="B1241" t="s">
        <v>1930</v>
      </c>
    </row>
    <row r="1242" spans="1:2" x14ac:dyDescent="0.25">
      <c r="A1242" t="s">
        <v>1931</v>
      </c>
      <c r="B1242" t="s">
        <v>1932</v>
      </c>
    </row>
    <row r="1243" spans="1:2" x14ac:dyDescent="0.25">
      <c r="A1243" t="s">
        <v>223</v>
      </c>
      <c r="B1243" t="s">
        <v>1933</v>
      </c>
    </row>
    <row r="1244" spans="1:2" x14ac:dyDescent="0.25">
      <c r="A1244" t="s">
        <v>1934</v>
      </c>
      <c r="B1244" t="s">
        <v>1935</v>
      </c>
    </row>
    <row r="1245" spans="1:2" x14ac:dyDescent="0.25">
      <c r="A1245" t="s">
        <v>1936</v>
      </c>
      <c r="B1245" t="s">
        <v>1937</v>
      </c>
    </row>
    <row r="1246" spans="1:2" x14ac:dyDescent="0.25">
      <c r="A1246" t="s">
        <v>1938</v>
      </c>
      <c r="B1246" t="s">
        <v>1939</v>
      </c>
    </row>
    <row r="1247" spans="1:2" x14ac:dyDescent="0.25">
      <c r="A1247" t="s">
        <v>1940</v>
      </c>
      <c r="B1247" t="s">
        <v>1941</v>
      </c>
    </row>
    <row r="1248" spans="1:2" x14ac:dyDescent="0.25">
      <c r="A1248" t="s">
        <v>1942</v>
      </c>
      <c r="B1248" t="s">
        <v>1943</v>
      </c>
    </row>
    <row r="1249" spans="1:2" x14ac:dyDescent="0.25">
      <c r="A1249" t="s">
        <v>1944</v>
      </c>
      <c r="B1249" t="s">
        <v>1945</v>
      </c>
    </row>
    <row r="1250" spans="1:2" x14ac:dyDescent="0.25">
      <c r="A1250" t="s">
        <v>1946</v>
      </c>
      <c r="B1250" t="s">
        <v>1947</v>
      </c>
    </row>
    <row r="1251" spans="1:2" x14ac:dyDescent="0.25">
      <c r="A1251" t="s">
        <v>1948</v>
      </c>
      <c r="B1251" t="s">
        <v>1949</v>
      </c>
    </row>
    <row r="1252" spans="1:2" x14ac:dyDescent="0.25">
      <c r="A1252" t="s">
        <v>1950</v>
      </c>
      <c r="B1252" t="s">
        <v>1951</v>
      </c>
    </row>
    <row r="1253" spans="1:2" x14ac:dyDescent="0.25">
      <c r="A1253" t="s">
        <v>1952</v>
      </c>
      <c r="B1253" t="s">
        <v>1953</v>
      </c>
    </row>
    <row r="1254" spans="1:2" x14ac:dyDescent="0.25">
      <c r="A1254" t="s">
        <v>1954</v>
      </c>
      <c r="B1254" t="s">
        <v>1955</v>
      </c>
    </row>
    <row r="1255" spans="1:2" x14ac:dyDescent="0.25">
      <c r="A1255" t="s">
        <v>1956</v>
      </c>
      <c r="B1255" t="s">
        <v>1957</v>
      </c>
    </row>
    <row r="1256" spans="1:2" x14ac:dyDescent="0.25">
      <c r="A1256" t="s">
        <v>1958</v>
      </c>
      <c r="B1256" t="s">
        <v>1959</v>
      </c>
    </row>
    <row r="1257" spans="1:2" x14ac:dyDescent="0.25">
      <c r="A1257" t="s">
        <v>1960</v>
      </c>
      <c r="B1257" t="s">
        <v>1961</v>
      </c>
    </row>
    <row r="1258" spans="1:2" x14ac:dyDescent="0.25">
      <c r="A1258" t="s">
        <v>1962</v>
      </c>
      <c r="B1258" t="s">
        <v>1963</v>
      </c>
    </row>
    <row r="1259" spans="1:2" x14ac:dyDescent="0.25">
      <c r="A1259" t="s">
        <v>1964</v>
      </c>
      <c r="B1259" t="s">
        <v>1965</v>
      </c>
    </row>
    <row r="1260" spans="1:2" x14ac:dyDescent="0.25">
      <c r="A1260" t="s">
        <v>294</v>
      </c>
      <c r="B1260" t="s">
        <v>1966</v>
      </c>
    </row>
    <row r="1261" spans="1:2" x14ac:dyDescent="0.25">
      <c r="A1261" t="s">
        <v>1967</v>
      </c>
      <c r="B1261" t="s">
        <v>1968</v>
      </c>
    </row>
    <row r="1262" spans="1:2" x14ac:dyDescent="0.25">
      <c r="A1262" t="s">
        <v>1969</v>
      </c>
      <c r="B1262" t="s">
        <v>1970</v>
      </c>
    </row>
    <row r="1263" spans="1:2" x14ac:dyDescent="0.25">
      <c r="A1263" t="s">
        <v>1971</v>
      </c>
      <c r="B1263" t="s">
        <v>1972</v>
      </c>
    </row>
    <row r="1264" spans="1:2" x14ac:dyDescent="0.25">
      <c r="A1264" t="s">
        <v>225</v>
      </c>
      <c r="B1264" t="s">
        <v>1973</v>
      </c>
    </row>
    <row r="1265" spans="1:2" x14ac:dyDescent="0.25">
      <c r="A1265" t="s">
        <v>1974</v>
      </c>
      <c r="B1265" t="s">
        <v>1975</v>
      </c>
    </row>
    <row r="1266" spans="1:2" x14ac:dyDescent="0.25">
      <c r="A1266" t="s">
        <v>1976</v>
      </c>
      <c r="B1266" t="s">
        <v>1977</v>
      </c>
    </row>
    <row r="1267" spans="1:2" x14ac:dyDescent="0.25">
      <c r="A1267" t="s">
        <v>1978</v>
      </c>
      <c r="B1267" t="s">
        <v>1979</v>
      </c>
    </row>
    <row r="1268" spans="1:2" x14ac:dyDescent="0.25">
      <c r="A1268" t="s">
        <v>1980</v>
      </c>
      <c r="B1268" t="s">
        <v>1981</v>
      </c>
    </row>
    <row r="1269" spans="1:2" x14ac:dyDescent="0.25">
      <c r="A1269" t="s">
        <v>1982</v>
      </c>
      <c r="B1269" t="s">
        <v>1983</v>
      </c>
    </row>
    <row r="1270" spans="1:2" x14ac:dyDescent="0.25">
      <c r="A1270" t="s">
        <v>1984</v>
      </c>
      <c r="B1270" t="s">
        <v>1985</v>
      </c>
    </row>
    <row r="1271" spans="1:2" x14ac:dyDescent="0.25">
      <c r="A1271" t="s">
        <v>1986</v>
      </c>
      <c r="B1271" t="s">
        <v>1987</v>
      </c>
    </row>
    <row r="1272" spans="1:2" x14ac:dyDescent="0.25">
      <c r="A1272" t="s">
        <v>1988</v>
      </c>
      <c r="B1272" t="s">
        <v>1989</v>
      </c>
    </row>
    <row r="1273" spans="1:2" x14ac:dyDescent="0.25">
      <c r="A1273" t="s">
        <v>1990</v>
      </c>
      <c r="B1273" t="s">
        <v>1991</v>
      </c>
    </row>
    <row r="1274" spans="1:2" x14ac:dyDescent="0.25">
      <c r="A1274" t="s">
        <v>1992</v>
      </c>
      <c r="B1274" t="s">
        <v>1993</v>
      </c>
    </row>
    <row r="1275" spans="1:2" x14ac:dyDescent="0.25">
      <c r="A1275" t="s">
        <v>227</v>
      </c>
      <c r="B1275" t="s">
        <v>1994</v>
      </c>
    </row>
    <row r="1276" spans="1:2" x14ac:dyDescent="0.25">
      <c r="A1276" t="s">
        <v>1995</v>
      </c>
      <c r="B1276" t="s">
        <v>1996</v>
      </c>
    </row>
    <row r="1277" spans="1:2" x14ac:dyDescent="0.25">
      <c r="A1277" t="s">
        <v>1997</v>
      </c>
      <c r="B1277" t="s">
        <v>1998</v>
      </c>
    </row>
    <row r="1278" spans="1:2" x14ac:dyDescent="0.25">
      <c r="A1278" t="s">
        <v>1999</v>
      </c>
      <c r="B1278" t="s">
        <v>2000</v>
      </c>
    </row>
    <row r="1279" spans="1:2" x14ac:dyDescent="0.25">
      <c r="A1279" t="s">
        <v>2001</v>
      </c>
      <c r="B1279" t="s">
        <v>2002</v>
      </c>
    </row>
    <row r="1280" spans="1:2" x14ac:dyDescent="0.25">
      <c r="A1280" t="s">
        <v>2003</v>
      </c>
      <c r="B1280" t="s">
        <v>2004</v>
      </c>
    </row>
    <row r="1281" spans="1:2" x14ac:dyDescent="0.25">
      <c r="A1281" t="s">
        <v>228</v>
      </c>
      <c r="B1281" t="s">
        <v>2005</v>
      </c>
    </row>
    <row r="1282" spans="1:2" x14ac:dyDescent="0.25">
      <c r="A1282" t="s">
        <v>2006</v>
      </c>
      <c r="B1282" t="s">
        <v>2007</v>
      </c>
    </row>
    <row r="1283" spans="1:2" x14ac:dyDescent="0.25">
      <c r="A1283" t="s">
        <v>231</v>
      </c>
      <c r="B1283" t="s">
        <v>2008</v>
      </c>
    </row>
    <row r="1284" spans="1:2" x14ac:dyDescent="0.25">
      <c r="A1284" t="s">
        <v>2009</v>
      </c>
      <c r="B1284" t="s">
        <v>2010</v>
      </c>
    </row>
    <row r="1285" spans="1:2" x14ac:dyDescent="0.25">
      <c r="A1285" t="s">
        <v>2011</v>
      </c>
      <c r="B1285" t="s">
        <v>2012</v>
      </c>
    </row>
    <row r="1286" spans="1:2" x14ac:dyDescent="0.25">
      <c r="A1286" t="s">
        <v>2013</v>
      </c>
      <c r="B1286" t="s">
        <v>2014</v>
      </c>
    </row>
    <row r="1287" spans="1:2" x14ac:dyDescent="0.25">
      <c r="A1287" t="s">
        <v>2015</v>
      </c>
      <c r="B1287" t="s">
        <v>2016</v>
      </c>
    </row>
    <row r="1288" spans="1:2" x14ac:dyDescent="0.25">
      <c r="A1288" t="s">
        <v>2017</v>
      </c>
      <c r="B1288" t="s">
        <v>2018</v>
      </c>
    </row>
    <row r="1289" spans="1:2" x14ac:dyDescent="0.25">
      <c r="A1289" t="s">
        <v>2019</v>
      </c>
      <c r="B1289" t="s">
        <v>2020</v>
      </c>
    </row>
    <row r="1290" spans="1:2" x14ac:dyDescent="0.25">
      <c r="A1290" t="s">
        <v>2021</v>
      </c>
      <c r="B1290" t="s">
        <v>2022</v>
      </c>
    </row>
    <row r="1291" spans="1:2" x14ac:dyDescent="0.25">
      <c r="A1291" t="s">
        <v>2023</v>
      </c>
      <c r="B1291" t="s">
        <v>2024</v>
      </c>
    </row>
    <row r="1292" spans="1:2" x14ac:dyDescent="0.25">
      <c r="A1292" t="s">
        <v>2025</v>
      </c>
      <c r="B1292" t="s">
        <v>2026</v>
      </c>
    </row>
    <row r="1293" spans="1:2" x14ac:dyDescent="0.25">
      <c r="A1293" t="s">
        <v>2027</v>
      </c>
      <c r="B1293" t="s">
        <v>2028</v>
      </c>
    </row>
    <row r="1294" spans="1:2" x14ac:dyDescent="0.25">
      <c r="A1294" t="s">
        <v>2029</v>
      </c>
      <c r="B1294" t="s">
        <v>2030</v>
      </c>
    </row>
    <row r="1295" spans="1:2" x14ac:dyDescent="0.25">
      <c r="A1295" t="s">
        <v>2031</v>
      </c>
      <c r="B1295" t="s">
        <v>2032</v>
      </c>
    </row>
    <row r="1296" spans="1:2" x14ac:dyDescent="0.25">
      <c r="A1296" t="s">
        <v>2033</v>
      </c>
      <c r="B1296" t="s">
        <v>2034</v>
      </c>
    </row>
    <row r="1297" spans="1:2" x14ac:dyDescent="0.25">
      <c r="A1297" t="s">
        <v>2035</v>
      </c>
      <c r="B1297" t="s">
        <v>2036</v>
      </c>
    </row>
    <row r="1298" spans="1:2" x14ac:dyDescent="0.25">
      <c r="A1298" t="s">
        <v>2037</v>
      </c>
      <c r="B1298" t="s">
        <v>2038</v>
      </c>
    </row>
    <row r="1299" spans="1:2" x14ac:dyDescent="0.25">
      <c r="A1299" t="s">
        <v>2039</v>
      </c>
      <c r="B1299" t="s">
        <v>2040</v>
      </c>
    </row>
    <row r="1300" spans="1:2" x14ac:dyDescent="0.25">
      <c r="A1300" t="s">
        <v>2041</v>
      </c>
      <c r="B1300" t="s">
        <v>2042</v>
      </c>
    </row>
    <row r="1301" spans="1:2" x14ac:dyDescent="0.25">
      <c r="A1301" t="s">
        <v>2043</v>
      </c>
      <c r="B1301" t="s">
        <v>2044</v>
      </c>
    </row>
    <row r="1302" spans="1:2" x14ac:dyDescent="0.25">
      <c r="A1302" t="s">
        <v>2045</v>
      </c>
      <c r="B1302" t="s">
        <v>2046</v>
      </c>
    </row>
    <row r="1303" spans="1:2" x14ac:dyDescent="0.25">
      <c r="A1303" t="s">
        <v>2047</v>
      </c>
      <c r="B1303" t="s">
        <v>2048</v>
      </c>
    </row>
    <row r="1304" spans="1:2" x14ac:dyDescent="0.25">
      <c r="A1304" t="s">
        <v>2049</v>
      </c>
      <c r="B1304" t="s">
        <v>2050</v>
      </c>
    </row>
    <row r="1305" spans="1:2" x14ac:dyDescent="0.25">
      <c r="A1305" t="s">
        <v>2051</v>
      </c>
      <c r="B1305" t="s">
        <v>2052</v>
      </c>
    </row>
    <row r="1306" spans="1:2" x14ac:dyDescent="0.25">
      <c r="A1306" t="s">
        <v>2053</v>
      </c>
      <c r="B1306" t="s">
        <v>2054</v>
      </c>
    </row>
    <row r="1307" spans="1:2" x14ac:dyDescent="0.25">
      <c r="A1307" t="s">
        <v>2055</v>
      </c>
      <c r="B1307" t="s">
        <v>2056</v>
      </c>
    </row>
    <row r="1308" spans="1:2" x14ac:dyDescent="0.25">
      <c r="A1308" t="s">
        <v>2057</v>
      </c>
      <c r="B1308" t="s">
        <v>2058</v>
      </c>
    </row>
    <row r="1309" spans="1:2" x14ac:dyDescent="0.25">
      <c r="A1309" t="s">
        <v>2059</v>
      </c>
      <c r="B1309" t="s">
        <v>2060</v>
      </c>
    </row>
    <row r="1310" spans="1:2" x14ac:dyDescent="0.25">
      <c r="A1310" t="s">
        <v>2061</v>
      </c>
      <c r="B1310" t="s">
        <v>2062</v>
      </c>
    </row>
    <row r="1311" spans="1:2" x14ac:dyDescent="0.25">
      <c r="A1311" t="s">
        <v>232</v>
      </c>
      <c r="B1311" t="s">
        <v>2063</v>
      </c>
    </row>
    <row r="1312" spans="1:2" x14ac:dyDescent="0.25">
      <c r="A1312" t="s">
        <v>2064</v>
      </c>
      <c r="B1312" t="s">
        <v>2065</v>
      </c>
    </row>
    <row r="1313" spans="1:2" x14ac:dyDescent="0.25">
      <c r="A1313" t="s">
        <v>2066</v>
      </c>
      <c r="B1313" t="s">
        <v>2067</v>
      </c>
    </row>
    <row r="1314" spans="1:2" x14ac:dyDescent="0.25">
      <c r="A1314" t="s">
        <v>2068</v>
      </c>
      <c r="B1314" t="s">
        <v>2069</v>
      </c>
    </row>
    <row r="1315" spans="1:2" x14ac:dyDescent="0.25">
      <c r="A1315" t="s">
        <v>2070</v>
      </c>
      <c r="B1315" t="s">
        <v>2071</v>
      </c>
    </row>
    <row r="1316" spans="1:2" x14ac:dyDescent="0.25">
      <c r="A1316" t="s">
        <v>2072</v>
      </c>
      <c r="B1316" t="s">
        <v>2073</v>
      </c>
    </row>
    <row r="1317" spans="1:2" x14ac:dyDescent="0.25">
      <c r="A1317" t="s">
        <v>2074</v>
      </c>
      <c r="B1317" t="s">
        <v>2075</v>
      </c>
    </row>
    <row r="1318" spans="1:2" x14ac:dyDescent="0.25">
      <c r="A1318" t="s">
        <v>2076</v>
      </c>
      <c r="B1318" t="s">
        <v>2077</v>
      </c>
    </row>
    <row r="1319" spans="1:2" x14ac:dyDescent="0.25">
      <c r="A1319" t="s">
        <v>2078</v>
      </c>
      <c r="B1319" t="s">
        <v>2079</v>
      </c>
    </row>
    <row r="1320" spans="1:2" x14ac:dyDescent="0.25">
      <c r="A1320" t="s">
        <v>2080</v>
      </c>
      <c r="B1320" t="s">
        <v>2081</v>
      </c>
    </row>
    <row r="1321" spans="1:2" x14ac:dyDescent="0.25">
      <c r="A1321" t="s">
        <v>2082</v>
      </c>
      <c r="B1321" t="s">
        <v>2083</v>
      </c>
    </row>
    <row r="1322" spans="1:2" x14ac:dyDescent="0.25">
      <c r="A1322" t="s">
        <v>2084</v>
      </c>
      <c r="B1322" t="s">
        <v>2085</v>
      </c>
    </row>
    <row r="1323" spans="1:2" x14ac:dyDescent="0.25">
      <c r="A1323" t="s">
        <v>2086</v>
      </c>
      <c r="B1323" t="s">
        <v>2087</v>
      </c>
    </row>
    <row r="1324" spans="1:2" x14ac:dyDescent="0.25">
      <c r="A1324" t="s">
        <v>2088</v>
      </c>
      <c r="B1324" t="s">
        <v>2089</v>
      </c>
    </row>
    <row r="1325" spans="1:2" x14ac:dyDescent="0.25">
      <c r="A1325" t="s">
        <v>2090</v>
      </c>
      <c r="B1325" t="s">
        <v>2091</v>
      </c>
    </row>
    <row r="1326" spans="1:2" x14ac:dyDescent="0.25">
      <c r="A1326" t="s">
        <v>2092</v>
      </c>
      <c r="B1326" t="s">
        <v>2093</v>
      </c>
    </row>
    <row r="1327" spans="1:2" x14ac:dyDescent="0.25">
      <c r="A1327" t="s">
        <v>2094</v>
      </c>
      <c r="B1327" t="s">
        <v>2095</v>
      </c>
    </row>
    <row r="1328" spans="1:2" x14ac:dyDescent="0.25">
      <c r="A1328" t="s">
        <v>2096</v>
      </c>
      <c r="B1328" t="s">
        <v>2097</v>
      </c>
    </row>
    <row r="1329" spans="1:2" x14ac:dyDescent="0.25">
      <c r="A1329" t="s">
        <v>2098</v>
      </c>
      <c r="B1329" t="s">
        <v>2099</v>
      </c>
    </row>
    <row r="1330" spans="1:2" x14ac:dyDescent="0.25">
      <c r="A1330" t="s">
        <v>2100</v>
      </c>
      <c r="B1330" t="s">
        <v>2101</v>
      </c>
    </row>
    <row r="1331" spans="1:2" x14ac:dyDescent="0.25">
      <c r="A1331" t="s">
        <v>2102</v>
      </c>
      <c r="B1331" t="s">
        <v>2103</v>
      </c>
    </row>
    <row r="1332" spans="1:2" x14ac:dyDescent="0.25">
      <c r="A1332" t="s">
        <v>2104</v>
      </c>
      <c r="B1332" t="s">
        <v>2105</v>
      </c>
    </row>
    <row r="1333" spans="1:2" x14ac:dyDescent="0.25">
      <c r="A1333" t="s">
        <v>2106</v>
      </c>
      <c r="B1333" t="s">
        <v>2107</v>
      </c>
    </row>
    <row r="1334" spans="1:2" x14ac:dyDescent="0.25">
      <c r="A1334" t="s">
        <v>2108</v>
      </c>
      <c r="B1334" t="s">
        <v>2109</v>
      </c>
    </row>
    <row r="1335" spans="1:2" x14ac:dyDescent="0.25">
      <c r="A1335" t="s">
        <v>2110</v>
      </c>
      <c r="B1335" t="s">
        <v>2111</v>
      </c>
    </row>
    <row r="1336" spans="1:2" x14ac:dyDescent="0.25">
      <c r="A1336" t="s">
        <v>2112</v>
      </c>
      <c r="B1336" t="s">
        <v>2113</v>
      </c>
    </row>
    <row r="1337" spans="1:2" x14ac:dyDescent="0.25">
      <c r="A1337" t="s">
        <v>2114</v>
      </c>
      <c r="B1337" t="s">
        <v>2115</v>
      </c>
    </row>
    <row r="1338" spans="1:2" x14ac:dyDescent="0.25">
      <c r="A1338" t="s">
        <v>2116</v>
      </c>
      <c r="B1338" t="s">
        <v>2117</v>
      </c>
    </row>
    <row r="1339" spans="1:2" x14ac:dyDescent="0.25">
      <c r="A1339" t="s">
        <v>2118</v>
      </c>
      <c r="B1339" t="s">
        <v>2119</v>
      </c>
    </row>
    <row r="1340" spans="1:2" x14ac:dyDescent="0.25">
      <c r="A1340" t="s">
        <v>2120</v>
      </c>
      <c r="B1340" t="s">
        <v>2121</v>
      </c>
    </row>
    <row r="1341" spans="1:2" x14ac:dyDescent="0.25">
      <c r="A1341" t="s">
        <v>2122</v>
      </c>
      <c r="B1341" t="s">
        <v>2123</v>
      </c>
    </row>
    <row r="1342" spans="1:2" x14ac:dyDescent="0.25">
      <c r="A1342" t="s">
        <v>2124</v>
      </c>
      <c r="B1342" t="s">
        <v>2125</v>
      </c>
    </row>
    <row r="1343" spans="1:2" x14ac:dyDescent="0.25">
      <c r="A1343" t="s">
        <v>2126</v>
      </c>
      <c r="B1343" t="s">
        <v>2127</v>
      </c>
    </row>
    <row r="1344" spans="1:2" x14ac:dyDescent="0.25">
      <c r="A1344" t="s">
        <v>2128</v>
      </c>
      <c r="B1344" t="s">
        <v>2129</v>
      </c>
    </row>
    <row r="1345" spans="1:2" x14ac:dyDescent="0.25">
      <c r="A1345" t="s">
        <v>2130</v>
      </c>
      <c r="B1345" t="s">
        <v>2131</v>
      </c>
    </row>
    <row r="1346" spans="1:2" x14ac:dyDescent="0.25">
      <c r="A1346" t="s">
        <v>2132</v>
      </c>
      <c r="B1346" t="s">
        <v>2133</v>
      </c>
    </row>
    <row r="1347" spans="1:2" x14ac:dyDescent="0.25">
      <c r="A1347" t="s">
        <v>2134</v>
      </c>
      <c r="B1347" t="s">
        <v>2135</v>
      </c>
    </row>
    <row r="1348" spans="1:2" x14ac:dyDescent="0.25">
      <c r="A1348" t="s">
        <v>2136</v>
      </c>
      <c r="B1348" t="s">
        <v>2137</v>
      </c>
    </row>
    <row r="1349" spans="1:2" x14ac:dyDescent="0.25">
      <c r="A1349" t="s">
        <v>2138</v>
      </c>
      <c r="B1349" t="s">
        <v>2139</v>
      </c>
    </row>
    <row r="1350" spans="1:2" x14ac:dyDescent="0.25">
      <c r="A1350" t="s">
        <v>2140</v>
      </c>
      <c r="B1350" t="s">
        <v>2141</v>
      </c>
    </row>
    <row r="1351" spans="1:2" x14ac:dyDescent="0.25">
      <c r="A1351" t="s">
        <v>2142</v>
      </c>
      <c r="B1351" t="s">
        <v>2143</v>
      </c>
    </row>
    <row r="1352" spans="1:2" x14ac:dyDescent="0.25">
      <c r="A1352" t="s">
        <v>2144</v>
      </c>
      <c r="B1352" t="s">
        <v>2145</v>
      </c>
    </row>
    <row r="1353" spans="1:2" x14ac:dyDescent="0.25">
      <c r="A1353" t="s">
        <v>2146</v>
      </c>
      <c r="B1353" t="s">
        <v>2147</v>
      </c>
    </row>
    <row r="1354" spans="1:2" x14ac:dyDescent="0.25">
      <c r="A1354" t="s">
        <v>2148</v>
      </c>
      <c r="B1354" t="s">
        <v>2149</v>
      </c>
    </row>
    <row r="1355" spans="1:2" x14ac:dyDescent="0.25">
      <c r="A1355" t="s">
        <v>2150</v>
      </c>
      <c r="B1355" t="s">
        <v>2151</v>
      </c>
    </row>
    <row r="1356" spans="1:2" x14ac:dyDescent="0.25">
      <c r="A1356" t="s">
        <v>2152</v>
      </c>
      <c r="B1356" t="s">
        <v>2153</v>
      </c>
    </row>
    <row r="1357" spans="1:2" x14ac:dyDescent="0.25">
      <c r="A1357" t="s">
        <v>2154</v>
      </c>
      <c r="B1357" t="s">
        <v>2155</v>
      </c>
    </row>
    <row r="1358" spans="1:2" x14ac:dyDescent="0.25">
      <c r="A1358" t="s">
        <v>2156</v>
      </c>
      <c r="B1358" t="s">
        <v>2157</v>
      </c>
    </row>
    <row r="1359" spans="1:2" x14ac:dyDescent="0.25">
      <c r="A1359" t="s">
        <v>2158</v>
      </c>
      <c r="B1359" t="s">
        <v>2159</v>
      </c>
    </row>
    <row r="1360" spans="1:2" x14ac:dyDescent="0.25">
      <c r="A1360" t="s">
        <v>396</v>
      </c>
      <c r="B1360" t="s">
        <v>2160</v>
      </c>
    </row>
    <row r="1361" spans="1:2" x14ac:dyDescent="0.25">
      <c r="A1361" t="s">
        <v>2161</v>
      </c>
      <c r="B1361" t="s">
        <v>2162</v>
      </c>
    </row>
    <row r="1362" spans="1:2" x14ac:dyDescent="0.25">
      <c r="A1362" t="s">
        <v>2163</v>
      </c>
      <c r="B1362" t="s">
        <v>2164</v>
      </c>
    </row>
    <row r="1363" spans="1:2" x14ac:dyDescent="0.25">
      <c r="A1363" t="s">
        <v>2165</v>
      </c>
      <c r="B1363" t="s">
        <v>2166</v>
      </c>
    </row>
    <row r="1364" spans="1:2" x14ac:dyDescent="0.25">
      <c r="A1364" t="s">
        <v>2167</v>
      </c>
      <c r="B1364" t="s">
        <v>2168</v>
      </c>
    </row>
    <row r="1365" spans="1:2" x14ac:dyDescent="0.25">
      <c r="A1365" t="s">
        <v>2169</v>
      </c>
      <c r="B1365" t="s">
        <v>2170</v>
      </c>
    </row>
    <row r="1366" spans="1:2" x14ac:dyDescent="0.25">
      <c r="A1366" t="s">
        <v>2171</v>
      </c>
      <c r="B1366" t="s">
        <v>2172</v>
      </c>
    </row>
    <row r="1367" spans="1:2" x14ac:dyDescent="0.25">
      <c r="A1367" t="s">
        <v>2173</v>
      </c>
      <c r="B1367" t="s">
        <v>2174</v>
      </c>
    </row>
    <row r="1368" spans="1:2" x14ac:dyDescent="0.25">
      <c r="A1368" t="s">
        <v>2175</v>
      </c>
      <c r="B1368" t="s">
        <v>2176</v>
      </c>
    </row>
    <row r="1369" spans="1:2" x14ac:dyDescent="0.25">
      <c r="A1369" t="s">
        <v>2177</v>
      </c>
      <c r="B1369" t="s">
        <v>2178</v>
      </c>
    </row>
    <row r="1370" spans="1:2" x14ac:dyDescent="0.25">
      <c r="A1370" t="s">
        <v>2179</v>
      </c>
      <c r="B1370" t="s">
        <v>2180</v>
      </c>
    </row>
    <row r="1371" spans="1:2" x14ac:dyDescent="0.25">
      <c r="A1371" t="s">
        <v>2181</v>
      </c>
      <c r="B1371" t="s">
        <v>2182</v>
      </c>
    </row>
    <row r="1372" spans="1:2" x14ac:dyDescent="0.25">
      <c r="A1372" t="s">
        <v>300</v>
      </c>
      <c r="B1372" t="s">
        <v>2183</v>
      </c>
    </row>
    <row r="1373" spans="1:2" x14ac:dyDescent="0.25">
      <c r="A1373" t="s">
        <v>2184</v>
      </c>
      <c r="B1373" t="s">
        <v>2185</v>
      </c>
    </row>
    <row r="1374" spans="1:2" x14ac:dyDescent="0.25">
      <c r="A1374" t="s">
        <v>2186</v>
      </c>
      <c r="B1374" t="s">
        <v>2187</v>
      </c>
    </row>
    <row r="1375" spans="1:2" x14ac:dyDescent="0.25">
      <c r="A1375" t="s">
        <v>2188</v>
      </c>
      <c r="B1375" t="s">
        <v>2189</v>
      </c>
    </row>
    <row r="1376" spans="1:2" x14ac:dyDescent="0.25">
      <c r="A1376" t="s">
        <v>2190</v>
      </c>
      <c r="B1376" t="s">
        <v>2191</v>
      </c>
    </row>
    <row r="1377" spans="1:2" x14ac:dyDescent="0.25">
      <c r="A1377" t="s">
        <v>2192</v>
      </c>
      <c r="B1377" t="s">
        <v>2193</v>
      </c>
    </row>
    <row r="1378" spans="1:2" x14ac:dyDescent="0.25">
      <c r="A1378" t="s">
        <v>2194</v>
      </c>
      <c r="B1378" t="s">
        <v>2195</v>
      </c>
    </row>
    <row r="1379" spans="1:2" x14ac:dyDescent="0.25">
      <c r="A1379" t="s">
        <v>2196</v>
      </c>
      <c r="B1379" t="s">
        <v>2197</v>
      </c>
    </row>
    <row r="1380" spans="1:2" x14ac:dyDescent="0.25">
      <c r="A1380" t="s">
        <v>2198</v>
      </c>
      <c r="B1380" t="s">
        <v>2199</v>
      </c>
    </row>
    <row r="1381" spans="1:2" x14ac:dyDescent="0.25">
      <c r="A1381" t="s">
        <v>2200</v>
      </c>
      <c r="B1381" t="s">
        <v>2201</v>
      </c>
    </row>
    <row r="1382" spans="1:2" x14ac:dyDescent="0.25">
      <c r="A1382" t="s">
        <v>2202</v>
      </c>
      <c r="B1382" t="s">
        <v>2203</v>
      </c>
    </row>
    <row r="1383" spans="1:2" x14ac:dyDescent="0.25">
      <c r="A1383" t="s">
        <v>2204</v>
      </c>
      <c r="B1383" t="s">
        <v>2205</v>
      </c>
    </row>
    <row r="1384" spans="1:2" x14ac:dyDescent="0.25">
      <c r="A1384" t="s">
        <v>2206</v>
      </c>
      <c r="B1384" t="s">
        <v>2207</v>
      </c>
    </row>
    <row r="1385" spans="1:2" x14ac:dyDescent="0.25">
      <c r="A1385" t="s">
        <v>2208</v>
      </c>
      <c r="B1385" t="s">
        <v>2209</v>
      </c>
    </row>
    <row r="1386" spans="1:2" x14ac:dyDescent="0.25">
      <c r="A1386" t="s">
        <v>2210</v>
      </c>
      <c r="B1386" t="s">
        <v>2211</v>
      </c>
    </row>
    <row r="1387" spans="1:2" x14ac:dyDescent="0.25">
      <c r="A1387" t="s">
        <v>2212</v>
      </c>
      <c r="B1387" t="s">
        <v>2213</v>
      </c>
    </row>
    <row r="1388" spans="1:2" x14ac:dyDescent="0.25">
      <c r="A1388" t="s">
        <v>2214</v>
      </c>
      <c r="B1388" t="s">
        <v>2215</v>
      </c>
    </row>
    <row r="1389" spans="1:2" x14ac:dyDescent="0.25">
      <c r="A1389" t="s">
        <v>2216</v>
      </c>
      <c r="B1389" t="s">
        <v>2217</v>
      </c>
    </row>
    <row r="1390" spans="1:2" x14ac:dyDescent="0.25">
      <c r="A1390" t="s">
        <v>2218</v>
      </c>
      <c r="B1390" t="s">
        <v>2219</v>
      </c>
    </row>
    <row r="1391" spans="1:2" x14ac:dyDescent="0.25">
      <c r="A1391" t="s">
        <v>2220</v>
      </c>
      <c r="B1391" t="s">
        <v>2221</v>
      </c>
    </row>
    <row r="1392" spans="1:2" x14ac:dyDescent="0.25">
      <c r="A1392" t="s">
        <v>2222</v>
      </c>
      <c r="B1392" t="s">
        <v>2223</v>
      </c>
    </row>
    <row r="1393" spans="1:2" x14ac:dyDescent="0.25">
      <c r="A1393" t="s">
        <v>2224</v>
      </c>
      <c r="B1393" t="s">
        <v>2225</v>
      </c>
    </row>
    <row r="1394" spans="1:2" x14ac:dyDescent="0.25">
      <c r="A1394" t="s">
        <v>2226</v>
      </c>
      <c r="B1394" t="s">
        <v>2227</v>
      </c>
    </row>
    <row r="1395" spans="1:2" x14ac:dyDescent="0.25">
      <c r="A1395" t="s">
        <v>2228</v>
      </c>
      <c r="B1395" t="s">
        <v>2229</v>
      </c>
    </row>
    <row r="1396" spans="1:2" x14ac:dyDescent="0.25">
      <c r="A1396" t="s">
        <v>2230</v>
      </c>
      <c r="B1396" t="s">
        <v>2231</v>
      </c>
    </row>
    <row r="1397" spans="1:2" x14ac:dyDescent="0.25">
      <c r="A1397" t="s">
        <v>2232</v>
      </c>
      <c r="B1397" t="s">
        <v>2233</v>
      </c>
    </row>
    <row r="1398" spans="1:2" x14ac:dyDescent="0.25">
      <c r="A1398" t="s">
        <v>2234</v>
      </c>
      <c r="B1398" t="s">
        <v>2235</v>
      </c>
    </row>
    <row r="1399" spans="1:2" x14ac:dyDescent="0.25">
      <c r="A1399" t="s">
        <v>2236</v>
      </c>
      <c r="B1399" t="s">
        <v>2237</v>
      </c>
    </row>
    <row r="1400" spans="1:2" x14ac:dyDescent="0.25">
      <c r="A1400" t="s">
        <v>2238</v>
      </c>
      <c r="B1400" t="s">
        <v>2239</v>
      </c>
    </row>
    <row r="1401" spans="1:2" x14ac:dyDescent="0.25">
      <c r="A1401" t="s">
        <v>2240</v>
      </c>
      <c r="B1401" t="s">
        <v>2241</v>
      </c>
    </row>
    <row r="1402" spans="1:2" x14ac:dyDescent="0.25">
      <c r="A1402" t="s">
        <v>2242</v>
      </c>
      <c r="B1402" t="s">
        <v>2243</v>
      </c>
    </row>
    <row r="1403" spans="1:2" x14ac:dyDescent="0.25">
      <c r="A1403" t="s">
        <v>2244</v>
      </c>
      <c r="B1403" t="s">
        <v>2245</v>
      </c>
    </row>
    <row r="1404" spans="1:2" x14ac:dyDescent="0.25">
      <c r="A1404" t="s">
        <v>2246</v>
      </c>
      <c r="B1404" t="s">
        <v>2247</v>
      </c>
    </row>
    <row r="1405" spans="1:2" x14ac:dyDescent="0.25">
      <c r="A1405" t="s">
        <v>2248</v>
      </c>
      <c r="B1405" t="s">
        <v>2249</v>
      </c>
    </row>
    <row r="1406" spans="1:2" x14ac:dyDescent="0.25">
      <c r="A1406" t="s">
        <v>2250</v>
      </c>
      <c r="B1406" t="s">
        <v>2251</v>
      </c>
    </row>
    <row r="1407" spans="1:2" x14ac:dyDescent="0.25">
      <c r="A1407" t="s">
        <v>2252</v>
      </c>
      <c r="B1407" t="s">
        <v>2253</v>
      </c>
    </row>
    <row r="1408" spans="1:2" x14ac:dyDescent="0.25">
      <c r="A1408" t="s">
        <v>2254</v>
      </c>
      <c r="B1408" t="s">
        <v>2255</v>
      </c>
    </row>
    <row r="1409" spans="1:2" x14ac:dyDescent="0.25">
      <c r="A1409" t="s">
        <v>2256</v>
      </c>
      <c r="B1409" t="s">
        <v>2257</v>
      </c>
    </row>
    <row r="1410" spans="1:2" x14ac:dyDescent="0.25">
      <c r="A1410" t="s">
        <v>234</v>
      </c>
      <c r="B1410" t="s">
        <v>2258</v>
      </c>
    </row>
    <row r="1411" spans="1:2" x14ac:dyDescent="0.25">
      <c r="A1411" t="s">
        <v>2259</v>
      </c>
      <c r="B1411" t="s">
        <v>2260</v>
      </c>
    </row>
    <row r="1412" spans="1:2" x14ac:dyDescent="0.25">
      <c r="A1412" t="s">
        <v>2261</v>
      </c>
      <c r="B1412" t="s">
        <v>2262</v>
      </c>
    </row>
    <row r="1413" spans="1:2" x14ac:dyDescent="0.25">
      <c r="A1413" t="s">
        <v>2263</v>
      </c>
      <c r="B1413" t="s">
        <v>2264</v>
      </c>
    </row>
    <row r="1414" spans="1:2" x14ac:dyDescent="0.25">
      <c r="A1414" t="s">
        <v>2265</v>
      </c>
      <c r="B1414" t="s">
        <v>2266</v>
      </c>
    </row>
    <row r="1415" spans="1:2" x14ac:dyDescent="0.25">
      <c r="A1415" t="s">
        <v>2267</v>
      </c>
      <c r="B1415" t="s">
        <v>2268</v>
      </c>
    </row>
    <row r="1416" spans="1:2" x14ac:dyDescent="0.25">
      <c r="A1416" t="s">
        <v>236</v>
      </c>
      <c r="B1416" t="s">
        <v>2269</v>
      </c>
    </row>
    <row r="1417" spans="1:2" x14ac:dyDescent="0.25">
      <c r="A1417" t="s">
        <v>2270</v>
      </c>
      <c r="B1417" t="s">
        <v>2271</v>
      </c>
    </row>
    <row r="1418" spans="1:2" x14ac:dyDescent="0.25">
      <c r="A1418" t="s">
        <v>2272</v>
      </c>
      <c r="B1418" t="s">
        <v>2273</v>
      </c>
    </row>
    <row r="1419" spans="1:2" x14ac:dyDescent="0.25">
      <c r="A1419" t="s">
        <v>2274</v>
      </c>
      <c r="B1419" t="s">
        <v>2275</v>
      </c>
    </row>
    <row r="1420" spans="1:2" x14ac:dyDescent="0.25">
      <c r="A1420" t="s">
        <v>2276</v>
      </c>
      <c r="B1420" t="s">
        <v>2277</v>
      </c>
    </row>
    <row r="1421" spans="1:2" x14ac:dyDescent="0.25">
      <c r="A1421" t="s">
        <v>2278</v>
      </c>
      <c r="B1421" t="s">
        <v>2279</v>
      </c>
    </row>
    <row r="1422" spans="1:2" x14ac:dyDescent="0.25">
      <c r="A1422" t="s">
        <v>2280</v>
      </c>
      <c r="B1422" t="s">
        <v>2281</v>
      </c>
    </row>
    <row r="1423" spans="1:2" x14ac:dyDescent="0.25">
      <c r="A1423" t="s">
        <v>2282</v>
      </c>
      <c r="B1423" t="s">
        <v>2283</v>
      </c>
    </row>
    <row r="1424" spans="1:2" x14ac:dyDescent="0.25">
      <c r="A1424" t="s">
        <v>2284</v>
      </c>
      <c r="B1424" t="s">
        <v>2285</v>
      </c>
    </row>
    <row r="1425" spans="1:2" x14ac:dyDescent="0.25">
      <c r="A1425" t="s">
        <v>2286</v>
      </c>
      <c r="B1425" t="s">
        <v>2287</v>
      </c>
    </row>
    <row r="1426" spans="1:2" x14ac:dyDescent="0.25">
      <c r="A1426" t="s">
        <v>2288</v>
      </c>
      <c r="B1426" t="s">
        <v>2289</v>
      </c>
    </row>
    <row r="1427" spans="1:2" x14ac:dyDescent="0.25">
      <c r="A1427" t="s">
        <v>2290</v>
      </c>
      <c r="B1427" t="s">
        <v>2291</v>
      </c>
    </row>
    <row r="1428" spans="1:2" x14ac:dyDescent="0.25">
      <c r="A1428" t="s">
        <v>2292</v>
      </c>
      <c r="B1428" t="s">
        <v>2293</v>
      </c>
    </row>
    <row r="1429" spans="1:2" x14ac:dyDescent="0.25">
      <c r="A1429" t="s">
        <v>2294</v>
      </c>
      <c r="B1429" t="s">
        <v>2295</v>
      </c>
    </row>
    <row r="1430" spans="1:2" x14ac:dyDescent="0.25">
      <c r="A1430" t="s">
        <v>2296</v>
      </c>
      <c r="B1430" t="s">
        <v>2297</v>
      </c>
    </row>
    <row r="1431" spans="1:2" x14ac:dyDescent="0.25">
      <c r="A1431" t="s">
        <v>2298</v>
      </c>
      <c r="B1431" t="s">
        <v>2299</v>
      </c>
    </row>
    <row r="1432" spans="1:2" x14ac:dyDescent="0.25">
      <c r="A1432" t="s">
        <v>2300</v>
      </c>
      <c r="B1432" t="s">
        <v>2301</v>
      </c>
    </row>
    <row r="1433" spans="1:2" x14ac:dyDescent="0.25">
      <c r="A1433" t="s">
        <v>2302</v>
      </c>
      <c r="B1433" t="s">
        <v>2303</v>
      </c>
    </row>
    <row r="1434" spans="1:2" x14ac:dyDescent="0.25">
      <c r="A1434" t="s">
        <v>2304</v>
      </c>
      <c r="B1434" t="s">
        <v>2305</v>
      </c>
    </row>
    <row r="1435" spans="1:2" x14ac:dyDescent="0.25">
      <c r="A1435" t="s">
        <v>2306</v>
      </c>
      <c r="B1435" t="s">
        <v>2307</v>
      </c>
    </row>
    <row r="1436" spans="1:2" x14ac:dyDescent="0.25">
      <c r="A1436" t="s">
        <v>2308</v>
      </c>
      <c r="B1436" t="s">
        <v>2309</v>
      </c>
    </row>
    <row r="1437" spans="1:2" x14ac:dyDescent="0.25">
      <c r="A1437" t="s">
        <v>2310</v>
      </c>
      <c r="B1437" t="s">
        <v>2311</v>
      </c>
    </row>
    <row r="1438" spans="1:2" x14ac:dyDescent="0.25">
      <c r="A1438" t="s">
        <v>2312</v>
      </c>
      <c r="B1438" t="s">
        <v>2313</v>
      </c>
    </row>
    <row r="1439" spans="1:2" x14ac:dyDescent="0.25">
      <c r="A1439" t="s">
        <v>2314</v>
      </c>
      <c r="B1439" t="s">
        <v>2315</v>
      </c>
    </row>
    <row r="1440" spans="1:2" x14ac:dyDescent="0.25">
      <c r="A1440" t="s">
        <v>2316</v>
      </c>
      <c r="B1440" t="s">
        <v>2317</v>
      </c>
    </row>
    <row r="1441" spans="1:2" x14ac:dyDescent="0.25">
      <c r="A1441" t="s">
        <v>2318</v>
      </c>
      <c r="B1441" t="s">
        <v>2319</v>
      </c>
    </row>
    <row r="1442" spans="1:2" x14ac:dyDescent="0.25">
      <c r="A1442" t="s">
        <v>2320</v>
      </c>
      <c r="B1442" t="s">
        <v>2321</v>
      </c>
    </row>
    <row r="1443" spans="1:2" x14ac:dyDescent="0.25">
      <c r="A1443" t="s">
        <v>2322</v>
      </c>
      <c r="B1443" t="s">
        <v>2323</v>
      </c>
    </row>
    <row r="1444" spans="1:2" x14ac:dyDescent="0.25">
      <c r="A1444" t="s">
        <v>2324</v>
      </c>
      <c r="B1444" t="s">
        <v>2325</v>
      </c>
    </row>
    <row r="1445" spans="1:2" x14ac:dyDescent="0.25">
      <c r="A1445" t="s">
        <v>2326</v>
      </c>
      <c r="B1445" t="s">
        <v>2327</v>
      </c>
    </row>
    <row r="1446" spans="1:2" x14ac:dyDescent="0.25">
      <c r="A1446" t="s">
        <v>2328</v>
      </c>
      <c r="B1446" t="s">
        <v>2329</v>
      </c>
    </row>
    <row r="1447" spans="1:2" x14ac:dyDescent="0.25">
      <c r="A1447" t="s">
        <v>2330</v>
      </c>
      <c r="B1447" t="s">
        <v>2331</v>
      </c>
    </row>
    <row r="1448" spans="1:2" x14ac:dyDescent="0.25">
      <c r="A1448" t="s">
        <v>2332</v>
      </c>
      <c r="B1448" t="s">
        <v>2333</v>
      </c>
    </row>
    <row r="1449" spans="1:2" x14ac:dyDescent="0.25">
      <c r="A1449" t="s">
        <v>2334</v>
      </c>
      <c r="B1449" t="s">
        <v>2335</v>
      </c>
    </row>
    <row r="1450" spans="1:2" x14ac:dyDescent="0.25">
      <c r="A1450" t="s">
        <v>2336</v>
      </c>
      <c r="B1450" t="s">
        <v>2337</v>
      </c>
    </row>
    <row r="1451" spans="1:2" x14ac:dyDescent="0.25">
      <c r="A1451" t="s">
        <v>2338</v>
      </c>
      <c r="B1451" t="s">
        <v>2339</v>
      </c>
    </row>
    <row r="1452" spans="1:2" x14ac:dyDescent="0.25">
      <c r="A1452" t="s">
        <v>2340</v>
      </c>
      <c r="B1452" t="s">
        <v>2341</v>
      </c>
    </row>
    <row r="1453" spans="1:2" x14ac:dyDescent="0.25">
      <c r="A1453" t="s">
        <v>2342</v>
      </c>
      <c r="B1453" t="s">
        <v>2343</v>
      </c>
    </row>
    <row r="1454" spans="1:2" x14ac:dyDescent="0.25">
      <c r="A1454" t="s">
        <v>2344</v>
      </c>
      <c r="B1454" t="s">
        <v>2345</v>
      </c>
    </row>
    <row r="1455" spans="1:2" x14ac:dyDescent="0.25">
      <c r="A1455" t="s">
        <v>2346</v>
      </c>
      <c r="B1455" t="s">
        <v>2347</v>
      </c>
    </row>
    <row r="1456" spans="1:2" x14ac:dyDescent="0.25">
      <c r="A1456" t="s">
        <v>2348</v>
      </c>
      <c r="B1456" t="s">
        <v>2349</v>
      </c>
    </row>
    <row r="1457" spans="1:2" x14ac:dyDescent="0.25">
      <c r="A1457" t="s">
        <v>2350</v>
      </c>
      <c r="B1457" t="s">
        <v>2351</v>
      </c>
    </row>
    <row r="1458" spans="1:2" x14ac:dyDescent="0.25">
      <c r="A1458" t="s">
        <v>2352</v>
      </c>
      <c r="B1458" t="s">
        <v>2353</v>
      </c>
    </row>
    <row r="1459" spans="1:2" x14ac:dyDescent="0.25">
      <c r="A1459" t="s">
        <v>238</v>
      </c>
      <c r="B1459" t="s">
        <v>2354</v>
      </c>
    </row>
    <row r="1460" spans="1:2" x14ac:dyDescent="0.25">
      <c r="A1460" t="s">
        <v>240</v>
      </c>
      <c r="B1460" t="s">
        <v>2355</v>
      </c>
    </row>
    <row r="1461" spans="1:2" x14ac:dyDescent="0.25">
      <c r="A1461" t="s">
        <v>373</v>
      </c>
      <c r="B1461" t="s">
        <v>2356</v>
      </c>
    </row>
    <row r="1462" spans="1:2" x14ac:dyDescent="0.25">
      <c r="A1462" t="s">
        <v>2357</v>
      </c>
      <c r="B1462" t="s">
        <v>2358</v>
      </c>
    </row>
    <row r="1463" spans="1:2" x14ac:dyDescent="0.25">
      <c r="A1463" t="s">
        <v>2359</v>
      </c>
      <c r="B1463" t="s">
        <v>2360</v>
      </c>
    </row>
    <row r="1464" spans="1:2" x14ac:dyDescent="0.25">
      <c r="A1464" t="s">
        <v>2361</v>
      </c>
      <c r="B1464" t="s">
        <v>2362</v>
      </c>
    </row>
    <row r="1465" spans="1:2" x14ac:dyDescent="0.25">
      <c r="A1465" t="s">
        <v>2363</v>
      </c>
      <c r="B1465" t="s">
        <v>2364</v>
      </c>
    </row>
    <row r="1466" spans="1:2" x14ac:dyDescent="0.25">
      <c r="A1466" t="s">
        <v>2365</v>
      </c>
      <c r="B1466" t="s">
        <v>2366</v>
      </c>
    </row>
    <row r="1467" spans="1:2" x14ac:dyDescent="0.25">
      <c r="A1467" t="s">
        <v>2367</v>
      </c>
      <c r="B1467" t="s">
        <v>2368</v>
      </c>
    </row>
    <row r="1468" spans="1:2" x14ac:dyDescent="0.25">
      <c r="A1468" t="s">
        <v>2369</v>
      </c>
      <c r="B1468" t="s">
        <v>2370</v>
      </c>
    </row>
    <row r="1469" spans="1:2" x14ac:dyDescent="0.25">
      <c r="A1469" t="s">
        <v>2371</v>
      </c>
      <c r="B1469" t="s">
        <v>2372</v>
      </c>
    </row>
    <row r="1470" spans="1:2" x14ac:dyDescent="0.25">
      <c r="A1470" t="s">
        <v>2373</v>
      </c>
      <c r="B1470" t="s">
        <v>2374</v>
      </c>
    </row>
    <row r="1471" spans="1:2" x14ac:dyDescent="0.25">
      <c r="A1471" t="s">
        <v>2375</v>
      </c>
      <c r="B1471" t="s">
        <v>2376</v>
      </c>
    </row>
    <row r="1472" spans="1:2" x14ac:dyDescent="0.25">
      <c r="A1472" t="s">
        <v>2377</v>
      </c>
      <c r="B1472" t="s">
        <v>2378</v>
      </c>
    </row>
    <row r="1473" spans="1:2" x14ac:dyDescent="0.25">
      <c r="A1473" t="s">
        <v>2379</v>
      </c>
      <c r="B1473" t="s">
        <v>2380</v>
      </c>
    </row>
    <row r="1474" spans="1:2" x14ac:dyDescent="0.25">
      <c r="A1474" t="s">
        <v>2381</v>
      </c>
      <c r="B1474" t="s">
        <v>2382</v>
      </c>
    </row>
    <row r="1475" spans="1:2" x14ac:dyDescent="0.25">
      <c r="A1475" t="s">
        <v>2383</v>
      </c>
      <c r="B1475" t="s">
        <v>2384</v>
      </c>
    </row>
    <row r="1476" spans="1:2" x14ac:dyDescent="0.25">
      <c r="A1476" t="s">
        <v>2385</v>
      </c>
      <c r="B1476" t="s">
        <v>2386</v>
      </c>
    </row>
    <row r="1477" spans="1:2" x14ac:dyDescent="0.25">
      <c r="A1477" t="s">
        <v>2387</v>
      </c>
      <c r="B1477" t="s">
        <v>2388</v>
      </c>
    </row>
    <row r="1478" spans="1:2" x14ac:dyDescent="0.25">
      <c r="A1478" t="s">
        <v>2389</v>
      </c>
      <c r="B1478" t="s">
        <v>2390</v>
      </c>
    </row>
    <row r="1479" spans="1:2" x14ac:dyDescent="0.25">
      <c r="A1479" t="s">
        <v>2391</v>
      </c>
      <c r="B1479" t="s">
        <v>2392</v>
      </c>
    </row>
    <row r="1480" spans="1:2" x14ac:dyDescent="0.25">
      <c r="A1480" t="s">
        <v>2393</v>
      </c>
      <c r="B1480" t="s">
        <v>2394</v>
      </c>
    </row>
    <row r="1481" spans="1:2" x14ac:dyDescent="0.25">
      <c r="A1481" t="s">
        <v>2395</v>
      </c>
      <c r="B1481" t="s">
        <v>2396</v>
      </c>
    </row>
    <row r="1482" spans="1:2" x14ac:dyDescent="0.25">
      <c r="A1482" t="s">
        <v>242</v>
      </c>
      <c r="B1482" t="s">
        <v>2397</v>
      </c>
    </row>
    <row r="1483" spans="1:2" x14ac:dyDescent="0.25">
      <c r="A1483" t="s">
        <v>2398</v>
      </c>
      <c r="B1483" t="s">
        <v>2399</v>
      </c>
    </row>
    <row r="1484" spans="1:2" x14ac:dyDescent="0.25">
      <c r="A1484" t="s">
        <v>274</v>
      </c>
      <c r="B1484" t="s">
        <v>2400</v>
      </c>
    </row>
    <row r="1485" spans="1:2" x14ac:dyDescent="0.25">
      <c r="A1485" t="s">
        <v>2401</v>
      </c>
      <c r="B1485" t="s">
        <v>2402</v>
      </c>
    </row>
    <row r="1486" spans="1:2" x14ac:dyDescent="0.25">
      <c r="A1486" t="s">
        <v>2403</v>
      </c>
      <c r="B1486" t="s">
        <v>2404</v>
      </c>
    </row>
    <row r="1487" spans="1:2" x14ac:dyDescent="0.25">
      <c r="A1487" t="s">
        <v>2405</v>
      </c>
      <c r="B1487" t="s">
        <v>2406</v>
      </c>
    </row>
    <row r="1488" spans="1:2" x14ac:dyDescent="0.25">
      <c r="A1488" t="s">
        <v>2407</v>
      </c>
      <c r="B1488" t="s">
        <v>2408</v>
      </c>
    </row>
    <row r="1489" spans="1:2" x14ac:dyDescent="0.25">
      <c r="A1489" t="s">
        <v>2409</v>
      </c>
      <c r="B1489" t="s">
        <v>2410</v>
      </c>
    </row>
    <row r="1490" spans="1:2" x14ac:dyDescent="0.25">
      <c r="A1490" t="s">
        <v>2411</v>
      </c>
      <c r="B1490" t="s">
        <v>2412</v>
      </c>
    </row>
    <row r="1491" spans="1:2" x14ac:dyDescent="0.25">
      <c r="A1491" t="s">
        <v>2413</v>
      </c>
      <c r="B1491" t="s">
        <v>2414</v>
      </c>
    </row>
    <row r="1492" spans="1:2" x14ac:dyDescent="0.25">
      <c r="A1492" t="s">
        <v>2415</v>
      </c>
      <c r="B1492" t="s">
        <v>2416</v>
      </c>
    </row>
    <row r="1493" spans="1:2" x14ac:dyDescent="0.25">
      <c r="A1493" t="s">
        <v>2417</v>
      </c>
      <c r="B1493" t="s">
        <v>2418</v>
      </c>
    </row>
    <row r="1494" spans="1:2" x14ac:dyDescent="0.25">
      <c r="A1494" t="s">
        <v>2419</v>
      </c>
      <c r="B1494" t="s">
        <v>2420</v>
      </c>
    </row>
    <row r="1495" spans="1:2" x14ac:dyDescent="0.25">
      <c r="A1495" t="s">
        <v>2421</v>
      </c>
      <c r="B1495" t="s">
        <v>2422</v>
      </c>
    </row>
    <row r="1496" spans="1:2" x14ac:dyDescent="0.25">
      <c r="A1496" t="s">
        <v>2423</v>
      </c>
      <c r="B1496" t="s">
        <v>2424</v>
      </c>
    </row>
    <row r="1497" spans="1:2" x14ac:dyDescent="0.25">
      <c r="A1497" t="s">
        <v>2425</v>
      </c>
      <c r="B1497" t="s">
        <v>2426</v>
      </c>
    </row>
    <row r="1498" spans="1:2" x14ac:dyDescent="0.25">
      <c r="A1498" t="s">
        <v>2427</v>
      </c>
      <c r="B1498" t="s">
        <v>2428</v>
      </c>
    </row>
    <row r="1499" spans="1:2" x14ac:dyDescent="0.25">
      <c r="A1499" t="s">
        <v>2429</v>
      </c>
      <c r="B1499" t="s">
        <v>2430</v>
      </c>
    </row>
    <row r="1500" spans="1:2" x14ac:dyDescent="0.25">
      <c r="A1500" t="s">
        <v>2431</v>
      </c>
      <c r="B1500" t="s">
        <v>2432</v>
      </c>
    </row>
    <row r="1501" spans="1:2" x14ac:dyDescent="0.25">
      <c r="A1501" t="s">
        <v>2433</v>
      </c>
      <c r="B1501" t="s">
        <v>2434</v>
      </c>
    </row>
    <row r="1502" spans="1:2" x14ac:dyDescent="0.25">
      <c r="A1502" t="s">
        <v>2435</v>
      </c>
      <c r="B1502" t="s">
        <v>2436</v>
      </c>
    </row>
    <row r="1503" spans="1:2" x14ac:dyDescent="0.25">
      <c r="A1503" t="s">
        <v>2437</v>
      </c>
      <c r="B1503" t="s">
        <v>2438</v>
      </c>
    </row>
    <row r="1504" spans="1:2" x14ac:dyDescent="0.25">
      <c r="A1504" t="s">
        <v>2439</v>
      </c>
      <c r="B1504" t="s">
        <v>2440</v>
      </c>
    </row>
    <row r="1505" spans="1:2" x14ac:dyDescent="0.25">
      <c r="A1505" t="s">
        <v>2441</v>
      </c>
      <c r="B1505" t="s">
        <v>2442</v>
      </c>
    </row>
    <row r="1506" spans="1:2" x14ac:dyDescent="0.25">
      <c r="A1506" t="s">
        <v>2443</v>
      </c>
      <c r="B1506" t="s">
        <v>2444</v>
      </c>
    </row>
    <row r="1507" spans="1:2" x14ac:dyDescent="0.25">
      <c r="A1507" t="s">
        <v>2445</v>
      </c>
      <c r="B1507" t="s">
        <v>2446</v>
      </c>
    </row>
    <row r="1508" spans="1:2" x14ac:dyDescent="0.25">
      <c r="A1508" t="s">
        <v>2447</v>
      </c>
      <c r="B1508" t="s">
        <v>2448</v>
      </c>
    </row>
    <row r="1509" spans="1:2" x14ac:dyDescent="0.25">
      <c r="A1509" t="s">
        <v>2449</v>
      </c>
      <c r="B1509" t="s">
        <v>2450</v>
      </c>
    </row>
    <row r="1510" spans="1:2" x14ac:dyDescent="0.25">
      <c r="A1510" t="s">
        <v>2451</v>
      </c>
      <c r="B1510" t="s">
        <v>2452</v>
      </c>
    </row>
    <row r="1511" spans="1:2" x14ac:dyDescent="0.25">
      <c r="A1511" t="s">
        <v>2453</v>
      </c>
      <c r="B1511" t="s">
        <v>2454</v>
      </c>
    </row>
    <row r="1512" spans="1:2" x14ac:dyDescent="0.25">
      <c r="A1512" t="s">
        <v>2455</v>
      </c>
      <c r="B1512" t="s">
        <v>2456</v>
      </c>
    </row>
    <row r="1513" spans="1:2" x14ac:dyDescent="0.25">
      <c r="A1513" t="s">
        <v>2457</v>
      </c>
      <c r="B1513" t="s">
        <v>2458</v>
      </c>
    </row>
    <row r="1514" spans="1:2" x14ac:dyDescent="0.25">
      <c r="A1514" t="s">
        <v>2459</v>
      </c>
      <c r="B1514" t="s">
        <v>2460</v>
      </c>
    </row>
    <row r="1515" spans="1:2" x14ac:dyDescent="0.25">
      <c r="A1515" t="s">
        <v>2461</v>
      </c>
      <c r="B1515" t="s">
        <v>2462</v>
      </c>
    </row>
    <row r="1516" spans="1:2" x14ac:dyDescent="0.25">
      <c r="A1516" t="s">
        <v>2463</v>
      </c>
      <c r="B1516" t="s">
        <v>2464</v>
      </c>
    </row>
    <row r="1517" spans="1:2" x14ac:dyDescent="0.25">
      <c r="A1517" t="s">
        <v>2465</v>
      </c>
      <c r="B1517" t="s">
        <v>2466</v>
      </c>
    </row>
    <row r="1518" spans="1:2" x14ac:dyDescent="0.25">
      <c r="A1518" t="s">
        <v>2467</v>
      </c>
      <c r="B1518" t="s">
        <v>2468</v>
      </c>
    </row>
    <row r="1519" spans="1:2" x14ac:dyDescent="0.25">
      <c r="A1519" t="s">
        <v>2469</v>
      </c>
      <c r="B1519" t="s">
        <v>2470</v>
      </c>
    </row>
    <row r="1520" spans="1:2" x14ac:dyDescent="0.25">
      <c r="A1520" t="s">
        <v>2471</v>
      </c>
      <c r="B1520" t="s">
        <v>2472</v>
      </c>
    </row>
    <row r="1521" spans="1:2" x14ac:dyDescent="0.25">
      <c r="A1521" t="s">
        <v>2473</v>
      </c>
      <c r="B1521" t="s">
        <v>2474</v>
      </c>
    </row>
    <row r="1522" spans="1:2" x14ac:dyDescent="0.25">
      <c r="A1522" t="s">
        <v>2475</v>
      </c>
      <c r="B1522" t="s">
        <v>2476</v>
      </c>
    </row>
    <row r="1523" spans="1:2" x14ac:dyDescent="0.25">
      <c r="A1523" t="s">
        <v>2477</v>
      </c>
      <c r="B1523" t="s">
        <v>2478</v>
      </c>
    </row>
    <row r="1524" spans="1:2" x14ac:dyDescent="0.25">
      <c r="A1524" t="s">
        <v>2479</v>
      </c>
      <c r="B1524" t="s">
        <v>2480</v>
      </c>
    </row>
    <row r="1525" spans="1:2" x14ac:dyDescent="0.25">
      <c r="A1525" t="s">
        <v>2481</v>
      </c>
      <c r="B1525" t="s">
        <v>2482</v>
      </c>
    </row>
    <row r="1526" spans="1:2" x14ac:dyDescent="0.25">
      <c r="A1526" t="s">
        <v>2483</v>
      </c>
      <c r="B1526" t="s">
        <v>2484</v>
      </c>
    </row>
    <row r="1527" spans="1:2" x14ac:dyDescent="0.25">
      <c r="A1527" t="s">
        <v>2485</v>
      </c>
      <c r="B1527" t="s">
        <v>2486</v>
      </c>
    </row>
    <row r="1528" spans="1:2" x14ac:dyDescent="0.25">
      <c r="A1528" t="s">
        <v>2487</v>
      </c>
      <c r="B1528" t="s">
        <v>2488</v>
      </c>
    </row>
    <row r="1529" spans="1:2" x14ac:dyDescent="0.25">
      <c r="A1529" t="s">
        <v>243</v>
      </c>
      <c r="B1529" t="s">
        <v>2489</v>
      </c>
    </row>
    <row r="1530" spans="1:2" x14ac:dyDescent="0.25">
      <c r="A1530" t="s">
        <v>2490</v>
      </c>
      <c r="B1530" t="s">
        <v>2491</v>
      </c>
    </row>
    <row r="1531" spans="1:2" x14ac:dyDescent="0.25">
      <c r="A1531" t="s">
        <v>2492</v>
      </c>
      <c r="B1531" t="s">
        <v>2493</v>
      </c>
    </row>
    <row r="1532" spans="1:2" x14ac:dyDescent="0.25">
      <c r="A1532" t="s">
        <v>2494</v>
      </c>
      <c r="B1532" t="s">
        <v>2495</v>
      </c>
    </row>
    <row r="1533" spans="1:2" x14ac:dyDescent="0.25">
      <c r="A1533" t="s">
        <v>2496</v>
      </c>
      <c r="B1533" t="s">
        <v>2497</v>
      </c>
    </row>
    <row r="1534" spans="1:2" x14ac:dyDescent="0.25">
      <c r="A1534" t="s">
        <v>2498</v>
      </c>
      <c r="B1534" t="s">
        <v>2499</v>
      </c>
    </row>
    <row r="1535" spans="1:2" x14ac:dyDescent="0.25">
      <c r="A1535" t="s">
        <v>2500</v>
      </c>
      <c r="B1535" t="s">
        <v>2501</v>
      </c>
    </row>
    <row r="1536" spans="1:2" x14ac:dyDescent="0.25">
      <c r="A1536" t="s">
        <v>2502</v>
      </c>
      <c r="B1536" t="s">
        <v>2503</v>
      </c>
    </row>
    <row r="1537" spans="1:2" x14ac:dyDescent="0.25">
      <c r="A1537" t="s">
        <v>2504</v>
      </c>
      <c r="B1537" t="s">
        <v>2505</v>
      </c>
    </row>
    <row r="1538" spans="1:2" x14ac:dyDescent="0.25">
      <c r="A1538" t="s">
        <v>2506</v>
      </c>
      <c r="B1538" t="s">
        <v>2507</v>
      </c>
    </row>
    <row r="1539" spans="1:2" x14ac:dyDescent="0.25">
      <c r="A1539" t="s">
        <v>2508</v>
      </c>
      <c r="B1539" t="s">
        <v>2509</v>
      </c>
    </row>
    <row r="1540" spans="1:2" x14ac:dyDescent="0.25">
      <c r="A1540" t="s">
        <v>2510</v>
      </c>
      <c r="B1540" t="s">
        <v>2511</v>
      </c>
    </row>
    <row r="1541" spans="1:2" x14ac:dyDescent="0.25">
      <c r="A1541" t="s">
        <v>2512</v>
      </c>
      <c r="B1541" t="s">
        <v>2513</v>
      </c>
    </row>
    <row r="1542" spans="1:2" x14ac:dyDescent="0.25">
      <c r="A1542" t="s">
        <v>2514</v>
      </c>
      <c r="B1542" t="s">
        <v>2515</v>
      </c>
    </row>
    <row r="1543" spans="1:2" x14ac:dyDescent="0.25">
      <c r="A1543" t="s">
        <v>2516</v>
      </c>
      <c r="B1543" t="s">
        <v>2517</v>
      </c>
    </row>
    <row r="1544" spans="1:2" x14ac:dyDescent="0.25">
      <c r="A1544" t="s">
        <v>2518</v>
      </c>
      <c r="B1544" t="s">
        <v>2519</v>
      </c>
    </row>
    <row r="1545" spans="1:2" x14ac:dyDescent="0.25">
      <c r="A1545" t="s">
        <v>2520</v>
      </c>
      <c r="B1545" t="s">
        <v>2521</v>
      </c>
    </row>
    <row r="1546" spans="1:2" x14ac:dyDescent="0.25">
      <c r="A1546" t="s">
        <v>2522</v>
      </c>
      <c r="B1546" t="s">
        <v>2523</v>
      </c>
    </row>
    <row r="1547" spans="1:2" x14ac:dyDescent="0.25">
      <c r="A1547" t="s">
        <v>2524</v>
      </c>
      <c r="B1547" t="s">
        <v>2525</v>
      </c>
    </row>
    <row r="1548" spans="1:2" x14ac:dyDescent="0.25">
      <c r="A1548" t="s">
        <v>2526</v>
      </c>
      <c r="B1548" t="s">
        <v>2527</v>
      </c>
    </row>
    <row r="1549" spans="1:2" x14ac:dyDescent="0.25">
      <c r="A1549" t="s">
        <v>2528</v>
      </c>
      <c r="B1549" t="s">
        <v>2529</v>
      </c>
    </row>
    <row r="1550" spans="1:2" x14ac:dyDescent="0.25">
      <c r="A1550" t="s">
        <v>2530</v>
      </c>
      <c r="B1550" t="s">
        <v>2531</v>
      </c>
    </row>
    <row r="1551" spans="1:2" x14ac:dyDescent="0.25">
      <c r="A1551" t="s">
        <v>2532</v>
      </c>
      <c r="B1551" t="s">
        <v>2533</v>
      </c>
    </row>
    <row r="1552" spans="1:2" x14ac:dyDescent="0.25">
      <c r="A1552" t="s">
        <v>2534</v>
      </c>
      <c r="B1552" t="s">
        <v>2535</v>
      </c>
    </row>
    <row r="1553" spans="1:2" x14ac:dyDescent="0.25">
      <c r="A1553" t="s">
        <v>2536</v>
      </c>
      <c r="B1553" t="s">
        <v>2537</v>
      </c>
    </row>
    <row r="1554" spans="1:2" x14ac:dyDescent="0.25">
      <c r="A1554" t="s">
        <v>2538</v>
      </c>
      <c r="B1554" t="s">
        <v>2539</v>
      </c>
    </row>
    <row r="1555" spans="1:2" x14ac:dyDescent="0.25">
      <c r="A1555" t="s">
        <v>2540</v>
      </c>
      <c r="B1555" t="s">
        <v>2541</v>
      </c>
    </row>
    <row r="1556" spans="1:2" x14ac:dyDescent="0.25">
      <c r="A1556" t="s">
        <v>2542</v>
      </c>
      <c r="B1556" t="s">
        <v>2543</v>
      </c>
    </row>
    <row r="1557" spans="1:2" x14ac:dyDescent="0.25">
      <c r="A1557" t="s">
        <v>2544</v>
      </c>
      <c r="B1557" t="s">
        <v>2545</v>
      </c>
    </row>
    <row r="1558" spans="1:2" x14ac:dyDescent="0.25">
      <c r="A1558" t="s">
        <v>2546</v>
      </c>
      <c r="B1558" t="s">
        <v>2547</v>
      </c>
    </row>
    <row r="1559" spans="1:2" x14ac:dyDescent="0.25">
      <c r="A1559" t="s">
        <v>2548</v>
      </c>
      <c r="B1559" t="s">
        <v>2549</v>
      </c>
    </row>
    <row r="1560" spans="1:2" x14ac:dyDescent="0.25">
      <c r="A1560" t="s">
        <v>2550</v>
      </c>
      <c r="B1560" t="s">
        <v>2551</v>
      </c>
    </row>
    <row r="1561" spans="1:2" x14ac:dyDescent="0.25">
      <c r="A1561" t="s">
        <v>2552</v>
      </c>
      <c r="B1561" t="s">
        <v>2553</v>
      </c>
    </row>
    <row r="1562" spans="1:2" x14ac:dyDescent="0.25">
      <c r="A1562" t="s">
        <v>2554</v>
      </c>
      <c r="B1562" t="s">
        <v>2555</v>
      </c>
    </row>
    <row r="1563" spans="1:2" x14ac:dyDescent="0.25">
      <c r="A1563" t="s">
        <v>245</v>
      </c>
      <c r="B1563" t="s">
        <v>2556</v>
      </c>
    </row>
    <row r="1564" spans="1:2" x14ac:dyDescent="0.25">
      <c r="A1564" t="s">
        <v>2557</v>
      </c>
      <c r="B1564" t="s">
        <v>2558</v>
      </c>
    </row>
    <row r="1565" spans="1:2" x14ac:dyDescent="0.25">
      <c r="A1565" t="s">
        <v>2559</v>
      </c>
      <c r="B1565" t="s">
        <v>2560</v>
      </c>
    </row>
    <row r="1566" spans="1:2" x14ac:dyDescent="0.25">
      <c r="A1566" t="s">
        <v>2561</v>
      </c>
      <c r="B1566" t="s">
        <v>2562</v>
      </c>
    </row>
    <row r="1567" spans="1:2" x14ac:dyDescent="0.25">
      <c r="A1567" t="s">
        <v>2563</v>
      </c>
      <c r="B1567" t="s">
        <v>2564</v>
      </c>
    </row>
    <row r="1568" spans="1:2" x14ac:dyDescent="0.25">
      <c r="A1568" t="s">
        <v>2565</v>
      </c>
      <c r="B1568" t="s">
        <v>2566</v>
      </c>
    </row>
    <row r="1569" spans="1:2" x14ac:dyDescent="0.25">
      <c r="A1569" t="s">
        <v>2567</v>
      </c>
      <c r="B1569" t="s">
        <v>2568</v>
      </c>
    </row>
    <row r="1570" spans="1:2" x14ac:dyDescent="0.25">
      <c r="A1570" t="s">
        <v>2569</v>
      </c>
      <c r="B1570" t="s">
        <v>2570</v>
      </c>
    </row>
    <row r="1571" spans="1:2" x14ac:dyDescent="0.25">
      <c r="A1571" t="s">
        <v>2571</v>
      </c>
      <c r="B1571" t="s">
        <v>2572</v>
      </c>
    </row>
    <row r="1572" spans="1:2" x14ac:dyDescent="0.25">
      <c r="A1572" t="s">
        <v>2573</v>
      </c>
      <c r="B1572" t="s">
        <v>2574</v>
      </c>
    </row>
    <row r="1573" spans="1:2" x14ac:dyDescent="0.25">
      <c r="A1573" t="s">
        <v>2575</v>
      </c>
      <c r="B1573" t="s">
        <v>2576</v>
      </c>
    </row>
    <row r="1574" spans="1:2" x14ac:dyDescent="0.25">
      <c r="A1574" t="s">
        <v>2577</v>
      </c>
      <c r="B1574" t="s">
        <v>2578</v>
      </c>
    </row>
    <row r="1575" spans="1:2" x14ac:dyDescent="0.25">
      <c r="A1575" t="s">
        <v>2579</v>
      </c>
      <c r="B1575" t="s">
        <v>2580</v>
      </c>
    </row>
    <row r="1576" spans="1:2" x14ac:dyDescent="0.25">
      <c r="A1576" t="s">
        <v>2581</v>
      </c>
      <c r="B1576" t="s">
        <v>2582</v>
      </c>
    </row>
    <row r="1577" spans="1:2" x14ac:dyDescent="0.25">
      <c r="A1577" t="s">
        <v>2583</v>
      </c>
      <c r="B1577" t="s">
        <v>2584</v>
      </c>
    </row>
    <row r="1578" spans="1:2" x14ac:dyDescent="0.25">
      <c r="A1578" t="s">
        <v>2585</v>
      </c>
      <c r="B1578" t="s">
        <v>2586</v>
      </c>
    </row>
    <row r="1579" spans="1:2" x14ac:dyDescent="0.25">
      <c r="A1579" t="s">
        <v>2587</v>
      </c>
      <c r="B1579" t="s">
        <v>2588</v>
      </c>
    </row>
    <row r="1580" spans="1:2" x14ac:dyDescent="0.25">
      <c r="A1580" t="s">
        <v>2589</v>
      </c>
      <c r="B1580" t="s">
        <v>2590</v>
      </c>
    </row>
    <row r="1581" spans="1:2" x14ac:dyDescent="0.25">
      <c r="A1581" t="s">
        <v>2591</v>
      </c>
      <c r="B1581" t="s">
        <v>2592</v>
      </c>
    </row>
    <row r="1582" spans="1:2" x14ac:dyDescent="0.25">
      <c r="A1582" t="s">
        <v>2593</v>
      </c>
      <c r="B1582" t="s">
        <v>2594</v>
      </c>
    </row>
    <row r="1583" spans="1:2" x14ac:dyDescent="0.25">
      <c r="A1583" t="s">
        <v>2595</v>
      </c>
      <c r="B1583" t="s">
        <v>2596</v>
      </c>
    </row>
    <row r="1584" spans="1:2" x14ac:dyDescent="0.25">
      <c r="A1584" t="s">
        <v>2597</v>
      </c>
      <c r="B1584" t="s">
        <v>2598</v>
      </c>
    </row>
    <row r="1585" spans="1:2" x14ac:dyDescent="0.25">
      <c r="A1585" t="s">
        <v>2599</v>
      </c>
      <c r="B1585" t="s">
        <v>2600</v>
      </c>
    </row>
    <row r="1586" spans="1:2" x14ac:dyDescent="0.25">
      <c r="A1586" t="s">
        <v>2601</v>
      </c>
      <c r="B1586" t="s">
        <v>2602</v>
      </c>
    </row>
    <row r="1587" spans="1:2" x14ac:dyDescent="0.25">
      <c r="A1587" t="s">
        <v>2603</v>
      </c>
      <c r="B1587" t="s">
        <v>2604</v>
      </c>
    </row>
    <row r="1588" spans="1:2" x14ac:dyDescent="0.25">
      <c r="A1588" t="s">
        <v>2605</v>
      </c>
      <c r="B1588" t="s">
        <v>2606</v>
      </c>
    </row>
    <row r="1589" spans="1:2" x14ac:dyDescent="0.25">
      <c r="A1589" t="s">
        <v>2607</v>
      </c>
      <c r="B1589" t="s">
        <v>2608</v>
      </c>
    </row>
    <row r="1590" spans="1:2" x14ac:dyDescent="0.25">
      <c r="A1590" t="s">
        <v>2609</v>
      </c>
      <c r="B1590" t="s">
        <v>2610</v>
      </c>
    </row>
    <row r="1591" spans="1:2" x14ac:dyDescent="0.25">
      <c r="A1591" t="s">
        <v>2611</v>
      </c>
      <c r="B1591" t="s">
        <v>2612</v>
      </c>
    </row>
    <row r="1592" spans="1:2" x14ac:dyDescent="0.25">
      <c r="A1592" t="s">
        <v>2613</v>
      </c>
      <c r="B1592" t="s">
        <v>2614</v>
      </c>
    </row>
    <row r="1593" spans="1:2" x14ac:dyDescent="0.25">
      <c r="A1593" t="s">
        <v>2615</v>
      </c>
      <c r="B1593" t="s">
        <v>2616</v>
      </c>
    </row>
    <row r="1594" spans="1:2" x14ac:dyDescent="0.25">
      <c r="A1594" t="s">
        <v>2617</v>
      </c>
      <c r="B1594" t="s">
        <v>2618</v>
      </c>
    </row>
    <row r="1595" spans="1:2" x14ac:dyDescent="0.25">
      <c r="A1595" t="s">
        <v>2619</v>
      </c>
      <c r="B1595" t="s">
        <v>2620</v>
      </c>
    </row>
    <row r="1596" spans="1:2" x14ac:dyDescent="0.25">
      <c r="A1596" t="s">
        <v>2621</v>
      </c>
      <c r="B1596" t="s">
        <v>2622</v>
      </c>
    </row>
    <row r="1597" spans="1:2" x14ac:dyDescent="0.25">
      <c r="A1597" t="s">
        <v>2623</v>
      </c>
      <c r="B1597" t="s">
        <v>2624</v>
      </c>
    </row>
    <row r="1598" spans="1:2" x14ac:dyDescent="0.25">
      <c r="A1598" t="s">
        <v>2625</v>
      </c>
      <c r="B1598" t="s">
        <v>2626</v>
      </c>
    </row>
    <row r="1599" spans="1:2" x14ac:dyDescent="0.25">
      <c r="A1599" t="s">
        <v>2627</v>
      </c>
      <c r="B1599" t="s">
        <v>2628</v>
      </c>
    </row>
    <row r="1600" spans="1:2" x14ac:dyDescent="0.25">
      <c r="A1600" t="s">
        <v>2629</v>
      </c>
      <c r="B1600" t="s">
        <v>2630</v>
      </c>
    </row>
    <row r="1601" spans="1:2" x14ac:dyDescent="0.25">
      <c r="A1601" t="s">
        <v>2631</v>
      </c>
      <c r="B1601" t="s">
        <v>2632</v>
      </c>
    </row>
    <row r="1602" spans="1:2" x14ac:dyDescent="0.25">
      <c r="A1602" t="s">
        <v>2633</v>
      </c>
      <c r="B1602" t="s">
        <v>2634</v>
      </c>
    </row>
    <row r="1603" spans="1:2" x14ac:dyDescent="0.25">
      <c r="A1603" t="s">
        <v>254</v>
      </c>
      <c r="B1603" t="s">
        <v>2635</v>
      </c>
    </row>
    <row r="1604" spans="1:2" x14ac:dyDescent="0.25">
      <c r="A1604" t="s">
        <v>2636</v>
      </c>
      <c r="B1604" t="s">
        <v>2637</v>
      </c>
    </row>
    <row r="1605" spans="1:2" x14ac:dyDescent="0.25">
      <c r="A1605" t="s">
        <v>2638</v>
      </c>
      <c r="B1605" t="s">
        <v>2639</v>
      </c>
    </row>
    <row r="1606" spans="1:2" x14ac:dyDescent="0.25">
      <c r="A1606" t="s">
        <v>2640</v>
      </c>
      <c r="B1606" t="s">
        <v>2641</v>
      </c>
    </row>
    <row r="1607" spans="1:2" x14ac:dyDescent="0.25">
      <c r="A1607" t="s">
        <v>2642</v>
      </c>
      <c r="B1607" t="s">
        <v>2643</v>
      </c>
    </row>
    <row r="1608" spans="1:2" x14ac:dyDescent="0.25">
      <c r="A1608" t="s">
        <v>2644</v>
      </c>
      <c r="B1608" t="s">
        <v>2645</v>
      </c>
    </row>
    <row r="1609" spans="1:2" x14ac:dyDescent="0.25">
      <c r="A1609" t="s">
        <v>2646</v>
      </c>
      <c r="B1609" t="s">
        <v>2647</v>
      </c>
    </row>
    <row r="1610" spans="1:2" x14ac:dyDescent="0.25">
      <c r="A1610" t="s">
        <v>2648</v>
      </c>
      <c r="B1610" t="s">
        <v>2649</v>
      </c>
    </row>
    <row r="1611" spans="1:2" x14ac:dyDescent="0.25">
      <c r="A1611" t="s">
        <v>2650</v>
      </c>
      <c r="B1611" t="s">
        <v>2651</v>
      </c>
    </row>
    <row r="1612" spans="1:2" x14ac:dyDescent="0.25">
      <c r="A1612" t="s">
        <v>2652</v>
      </c>
      <c r="B1612" t="s">
        <v>2653</v>
      </c>
    </row>
    <row r="1613" spans="1:2" x14ac:dyDescent="0.25">
      <c r="A1613" t="s">
        <v>2654</v>
      </c>
      <c r="B1613" t="s">
        <v>2655</v>
      </c>
    </row>
    <row r="1614" spans="1:2" x14ac:dyDescent="0.25">
      <c r="A1614" t="s">
        <v>2656</v>
      </c>
      <c r="B1614" t="s">
        <v>2657</v>
      </c>
    </row>
    <row r="1615" spans="1:2" x14ac:dyDescent="0.25">
      <c r="A1615" t="s">
        <v>2658</v>
      </c>
      <c r="B1615" t="s">
        <v>2659</v>
      </c>
    </row>
    <row r="1616" spans="1:2" x14ac:dyDescent="0.25">
      <c r="A1616" t="s">
        <v>2660</v>
      </c>
      <c r="B1616" t="s">
        <v>2661</v>
      </c>
    </row>
    <row r="1617" spans="1:2" x14ac:dyDescent="0.25">
      <c r="A1617" t="s">
        <v>2662</v>
      </c>
      <c r="B1617" t="s">
        <v>2663</v>
      </c>
    </row>
    <row r="1618" spans="1:2" x14ac:dyDescent="0.25">
      <c r="A1618" t="s">
        <v>264</v>
      </c>
      <c r="B1618" t="s">
        <v>2664</v>
      </c>
    </row>
    <row r="1619" spans="1:2" x14ac:dyDescent="0.25">
      <c r="A1619" t="s">
        <v>2665</v>
      </c>
      <c r="B1619" t="s">
        <v>2666</v>
      </c>
    </row>
    <row r="1620" spans="1:2" x14ac:dyDescent="0.25">
      <c r="A1620" t="s">
        <v>2667</v>
      </c>
      <c r="B1620" t="s">
        <v>2668</v>
      </c>
    </row>
    <row r="1621" spans="1:2" x14ac:dyDescent="0.25">
      <c r="A1621" t="s">
        <v>2669</v>
      </c>
      <c r="B1621" t="s">
        <v>2670</v>
      </c>
    </row>
    <row r="1622" spans="1:2" x14ac:dyDescent="0.25">
      <c r="A1622" t="s">
        <v>2671</v>
      </c>
      <c r="B1622" t="s">
        <v>2672</v>
      </c>
    </row>
    <row r="1623" spans="1:2" x14ac:dyDescent="0.25">
      <c r="A1623" t="s">
        <v>2673</v>
      </c>
      <c r="B1623" t="s">
        <v>2674</v>
      </c>
    </row>
    <row r="1624" spans="1:2" x14ac:dyDescent="0.25">
      <c r="A1624" t="s">
        <v>2675</v>
      </c>
      <c r="B1624" t="s">
        <v>2676</v>
      </c>
    </row>
    <row r="1625" spans="1:2" x14ac:dyDescent="0.25">
      <c r="A1625" t="s">
        <v>2677</v>
      </c>
      <c r="B1625" t="s">
        <v>2678</v>
      </c>
    </row>
    <row r="1626" spans="1:2" x14ac:dyDescent="0.25">
      <c r="A1626" t="s">
        <v>2679</v>
      </c>
      <c r="B1626" t="s">
        <v>2680</v>
      </c>
    </row>
    <row r="1627" spans="1:2" x14ac:dyDescent="0.25">
      <c r="A1627" t="s">
        <v>2681</v>
      </c>
      <c r="B1627" t="s">
        <v>2682</v>
      </c>
    </row>
    <row r="1628" spans="1:2" x14ac:dyDescent="0.25">
      <c r="A1628" t="s">
        <v>2683</v>
      </c>
      <c r="B1628" t="s">
        <v>2684</v>
      </c>
    </row>
    <row r="1629" spans="1:2" x14ac:dyDescent="0.25">
      <c r="A1629" t="s">
        <v>2685</v>
      </c>
      <c r="B1629" t="s">
        <v>2686</v>
      </c>
    </row>
    <row r="1630" spans="1:2" x14ac:dyDescent="0.25">
      <c r="A1630" t="s">
        <v>2687</v>
      </c>
      <c r="B1630" t="s">
        <v>2688</v>
      </c>
    </row>
    <row r="1631" spans="1:2" x14ac:dyDescent="0.25">
      <c r="A1631" t="s">
        <v>2689</v>
      </c>
      <c r="B1631" t="s">
        <v>2690</v>
      </c>
    </row>
    <row r="1632" spans="1:2" x14ac:dyDescent="0.25">
      <c r="A1632" t="s">
        <v>2691</v>
      </c>
      <c r="B1632" t="s">
        <v>2692</v>
      </c>
    </row>
    <row r="1633" spans="1:2" x14ac:dyDescent="0.25">
      <c r="A1633" t="s">
        <v>2693</v>
      </c>
      <c r="B1633" t="s">
        <v>2694</v>
      </c>
    </row>
    <row r="1634" spans="1:2" x14ac:dyDescent="0.25">
      <c r="A1634" t="s">
        <v>2695</v>
      </c>
      <c r="B1634" t="s">
        <v>2696</v>
      </c>
    </row>
    <row r="1635" spans="1:2" x14ac:dyDescent="0.25">
      <c r="A1635" t="s">
        <v>2697</v>
      </c>
      <c r="B1635" t="s">
        <v>2698</v>
      </c>
    </row>
    <row r="1636" spans="1:2" x14ac:dyDescent="0.25">
      <c r="A1636" t="s">
        <v>2699</v>
      </c>
      <c r="B1636" t="s">
        <v>2700</v>
      </c>
    </row>
    <row r="1637" spans="1:2" x14ac:dyDescent="0.25">
      <c r="A1637" t="s">
        <v>2701</v>
      </c>
      <c r="B1637" t="s">
        <v>2702</v>
      </c>
    </row>
    <row r="1638" spans="1:2" x14ac:dyDescent="0.25">
      <c r="A1638" t="s">
        <v>2703</v>
      </c>
      <c r="B1638" t="s">
        <v>2704</v>
      </c>
    </row>
    <row r="1639" spans="1:2" x14ac:dyDescent="0.25">
      <c r="A1639" t="s">
        <v>2705</v>
      </c>
      <c r="B1639" t="s">
        <v>2706</v>
      </c>
    </row>
    <row r="1640" spans="1:2" x14ac:dyDescent="0.25">
      <c r="A1640" t="s">
        <v>2707</v>
      </c>
      <c r="B1640" t="s">
        <v>2708</v>
      </c>
    </row>
    <row r="1641" spans="1:2" x14ac:dyDescent="0.25">
      <c r="A1641" t="s">
        <v>2709</v>
      </c>
      <c r="B1641" t="s">
        <v>2710</v>
      </c>
    </row>
    <row r="1642" spans="1:2" x14ac:dyDescent="0.25">
      <c r="A1642" t="s">
        <v>2711</v>
      </c>
      <c r="B1642" t="s">
        <v>2712</v>
      </c>
    </row>
    <row r="1643" spans="1:2" x14ac:dyDescent="0.25">
      <c r="A1643" t="s">
        <v>2713</v>
      </c>
      <c r="B1643" t="s">
        <v>2714</v>
      </c>
    </row>
    <row r="1644" spans="1:2" x14ac:dyDescent="0.25">
      <c r="A1644" t="s">
        <v>2715</v>
      </c>
      <c r="B1644" t="s">
        <v>2716</v>
      </c>
    </row>
    <row r="1645" spans="1:2" x14ac:dyDescent="0.25">
      <c r="A1645" t="s">
        <v>2717</v>
      </c>
      <c r="B1645" t="s">
        <v>2718</v>
      </c>
    </row>
    <row r="1646" spans="1:2" x14ac:dyDescent="0.25">
      <c r="A1646" t="s">
        <v>2719</v>
      </c>
      <c r="B1646" t="s">
        <v>2720</v>
      </c>
    </row>
    <row r="1647" spans="1:2" x14ac:dyDescent="0.25">
      <c r="A1647" t="s">
        <v>2721</v>
      </c>
      <c r="B1647" t="s">
        <v>2722</v>
      </c>
    </row>
    <row r="1648" spans="1:2" x14ac:dyDescent="0.25">
      <c r="A1648" t="s">
        <v>2723</v>
      </c>
      <c r="B1648" t="s">
        <v>2724</v>
      </c>
    </row>
    <row r="1649" spans="1:2" x14ac:dyDescent="0.25">
      <c r="A1649" t="s">
        <v>247</v>
      </c>
      <c r="B1649" t="s">
        <v>2725</v>
      </c>
    </row>
    <row r="1650" spans="1:2" x14ac:dyDescent="0.25">
      <c r="A1650" t="s">
        <v>4413</v>
      </c>
      <c r="B1650" t="s">
        <v>1232</v>
      </c>
    </row>
    <row r="1651" spans="1:2" x14ac:dyDescent="0.25">
      <c r="A1651" t="s">
        <v>4414</v>
      </c>
      <c r="B1651" t="s">
        <v>1234</v>
      </c>
    </row>
    <row r="1652" spans="1:2" x14ac:dyDescent="0.25">
      <c r="A1652" t="s">
        <v>4415</v>
      </c>
      <c r="B1652" t="s">
        <v>1236</v>
      </c>
    </row>
    <row r="1653" spans="1:2" x14ac:dyDescent="0.25">
      <c r="A1653" t="s">
        <v>4416</v>
      </c>
      <c r="B1653" t="s">
        <v>1238</v>
      </c>
    </row>
    <row r="1654" spans="1:2" x14ac:dyDescent="0.25">
      <c r="A1654" t="s">
        <v>4417</v>
      </c>
      <c r="B1654" t="s">
        <v>1240</v>
      </c>
    </row>
    <row r="1655" spans="1:2" x14ac:dyDescent="0.25">
      <c r="A1655" t="s">
        <v>4418</v>
      </c>
      <c r="B1655" t="s">
        <v>1242</v>
      </c>
    </row>
    <row r="1656" spans="1:2" x14ac:dyDescent="0.25">
      <c r="A1656" t="s">
        <v>4419</v>
      </c>
      <c r="B1656" t="s">
        <v>1244</v>
      </c>
    </row>
    <row r="1657" spans="1:2" x14ac:dyDescent="0.25">
      <c r="A1657" t="s">
        <v>4415</v>
      </c>
      <c r="B1657" t="s">
        <v>1236</v>
      </c>
    </row>
    <row r="1658" spans="1:2" x14ac:dyDescent="0.25">
      <c r="A1658" t="s">
        <v>4420</v>
      </c>
      <c r="B1658" t="s">
        <v>1246</v>
      </c>
    </row>
    <row r="1659" spans="1:2" x14ac:dyDescent="0.25">
      <c r="A1659" t="s">
        <v>4421</v>
      </c>
      <c r="B1659" t="s">
        <v>1248</v>
      </c>
    </row>
    <row r="1660" spans="1:2" x14ac:dyDescent="0.25">
      <c r="A1660" t="s">
        <v>4422</v>
      </c>
      <c r="B1660" t="s">
        <v>1250</v>
      </c>
    </row>
    <row r="1661" spans="1:2" x14ac:dyDescent="0.25">
      <c r="A1661" t="s">
        <v>4423</v>
      </c>
      <c r="B1661" t="s">
        <v>1252</v>
      </c>
    </row>
    <row r="1662" spans="1:2" x14ac:dyDescent="0.25">
      <c r="A1662" t="s">
        <v>4424</v>
      </c>
      <c r="B1662" t="s">
        <v>1254</v>
      </c>
    </row>
    <row r="1663" spans="1:2" x14ac:dyDescent="0.25">
      <c r="A1663" t="s">
        <v>4425</v>
      </c>
      <c r="B1663" t="s">
        <v>1256</v>
      </c>
    </row>
    <row r="1664" spans="1:2" x14ac:dyDescent="0.25">
      <c r="A1664" t="s">
        <v>4426</v>
      </c>
      <c r="B1664" t="s">
        <v>1258</v>
      </c>
    </row>
    <row r="1665" spans="1:2" x14ac:dyDescent="0.25">
      <c r="A1665" t="s">
        <v>4427</v>
      </c>
      <c r="B1665" t="s">
        <v>1260</v>
      </c>
    </row>
    <row r="1666" spans="1:2" x14ac:dyDescent="0.25">
      <c r="A1666" t="s">
        <v>4428</v>
      </c>
      <c r="B1666" t="s">
        <v>1262</v>
      </c>
    </row>
    <row r="1667" spans="1:2" x14ac:dyDescent="0.25">
      <c r="A1667" t="s">
        <v>4429</v>
      </c>
      <c r="B1667" t="s">
        <v>1264</v>
      </c>
    </row>
    <row r="1668" spans="1:2" x14ac:dyDescent="0.25">
      <c r="A1668" t="s">
        <v>4430</v>
      </c>
      <c r="B1668" t="s">
        <v>1266</v>
      </c>
    </row>
    <row r="1669" spans="1:2" x14ac:dyDescent="0.25">
      <c r="A1669" t="s">
        <v>4422</v>
      </c>
      <c r="B1669" t="s">
        <v>1250</v>
      </c>
    </row>
    <row r="1670" spans="1:2" x14ac:dyDescent="0.25">
      <c r="A1670" t="s">
        <v>4431</v>
      </c>
      <c r="B1670" t="s">
        <v>1268</v>
      </c>
    </row>
    <row r="1671" spans="1:2" x14ac:dyDescent="0.25">
      <c r="A1671" t="s">
        <v>4432</v>
      </c>
      <c r="B1671" t="s">
        <v>1270</v>
      </c>
    </row>
    <row r="1672" spans="1:2" x14ac:dyDescent="0.25">
      <c r="A1672" t="s">
        <v>4433</v>
      </c>
      <c r="B1672" t="s">
        <v>1272</v>
      </c>
    </row>
    <row r="1673" spans="1:2" x14ac:dyDescent="0.25">
      <c r="A1673" t="s">
        <v>4434</v>
      </c>
      <c r="B1673" t="s">
        <v>1274</v>
      </c>
    </row>
    <row r="1674" spans="1:2" x14ac:dyDescent="0.25">
      <c r="A1674" t="s">
        <v>4435</v>
      </c>
      <c r="B1674" t="s">
        <v>1276</v>
      </c>
    </row>
    <row r="1675" spans="1:2" x14ac:dyDescent="0.25">
      <c r="A1675" t="s">
        <v>4436</v>
      </c>
      <c r="B1675" t="s">
        <v>1278</v>
      </c>
    </row>
    <row r="1676" spans="1:2" x14ac:dyDescent="0.25">
      <c r="A1676" t="s">
        <v>4437</v>
      </c>
      <c r="B1676" t="s">
        <v>1280</v>
      </c>
    </row>
    <row r="1677" spans="1:2" x14ac:dyDescent="0.25">
      <c r="A1677" t="s">
        <v>4438</v>
      </c>
      <c r="B1677" t="s">
        <v>1282</v>
      </c>
    </row>
    <row r="1678" spans="1:2" x14ac:dyDescent="0.25">
      <c r="A1678" t="s">
        <v>4439</v>
      </c>
      <c r="B1678" t="s">
        <v>1284</v>
      </c>
    </row>
    <row r="1679" spans="1:2" x14ac:dyDescent="0.25">
      <c r="A1679" t="s">
        <v>4440</v>
      </c>
      <c r="B1679" t="s">
        <v>1286</v>
      </c>
    </row>
    <row r="1680" spans="1:2" x14ac:dyDescent="0.25">
      <c r="A1680" t="s">
        <v>4441</v>
      </c>
      <c r="B1680" t="s">
        <v>1287</v>
      </c>
    </row>
    <row r="1681" spans="1:2" x14ac:dyDescent="0.25">
      <c r="A1681" t="s">
        <v>4423</v>
      </c>
      <c r="B1681" t="s">
        <v>1252</v>
      </c>
    </row>
    <row r="1682" spans="1:2" x14ac:dyDescent="0.25">
      <c r="A1682" t="s">
        <v>4442</v>
      </c>
      <c r="B1682" t="s">
        <v>1289</v>
      </c>
    </row>
    <row r="1683" spans="1:2" x14ac:dyDescent="0.25">
      <c r="A1683" t="s">
        <v>4443</v>
      </c>
      <c r="B1683" t="s">
        <v>1291</v>
      </c>
    </row>
    <row r="1684" spans="1:2" x14ac:dyDescent="0.25">
      <c r="A1684" t="s">
        <v>4444</v>
      </c>
      <c r="B1684" t="s">
        <v>1293</v>
      </c>
    </row>
    <row r="1685" spans="1:2" x14ac:dyDescent="0.25">
      <c r="A1685" t="s">
        <v>4445</v>
      </c>
      <c r="B1685" t="s">
        <v>1295</v>
      </c>
    </row>
    <row r="1686" spans="1:2" x14ac:dyDescent="0.25">
      <c r="A1686" t="s">
        <v>4446</v>
      </c>
      <c r="B1686" t="s">
        <v>1296</v>
      </c>
    </row>
    <row r="1687" spans="1:2" x14ac:dyDescent="0.25">
      <c r="A1687" t="s">
        <v>4447</v>
      </c>
      <c r="B1687" t="s">
        <v>1298</v>
      </c>
    </row>
    <row r="1688" spans="1:2" x14ac:dyDescent="0.25">
      <c r="A1688" t="s">
        <v>4448</v>
      </c>
      <c r="B1688" t="s">
        <v>1300</v>
      </c>
    </row>
    <row r="1689" spans="1:2" x14ac:dyDescent="0.25">
      <c r="A1689" t="s">
        <v>4449</v>
      </c>
      <c r="B1689" t="s">
        <v>1301</v>
      </c>
    </row>
    <row r="1690" spans="1:2" x14ac:dyDescent="0.25">
      <c r="A1690" t="s">
        <v>4450</v>
      </c>
      <c r="B1690" t="s">
        <v>1302</v>
      </c>
    </row>
    <row r="1691" spans="1:2" x14ac:dyDescent="0.25">
      <c r="A1691" t="s">
        <v>4451</v>
      </c>
      <c r="B1691" t="s">
        <v>1304</v>
      </c>
    </row>
    <row r="1692" spans="1:2" x14ac:dyDescent="0.25">
      <c r="A1692" t="s">
        <v>4452</v>
      </c>
      <c r="B1692" t="s">
        <v>1306</v>
      </c>
    </row>
    <row r="1693" spans="1:2" x14ac:dyDescent="0.25">
      <c r="A1693" t="s">
        <v>4453</v>
      </c>
      <c r="B1693" t="s">
        <v>1308</v>
      </c>
    </row>
    <row r="1694" spans="1:2" x14ac:dyDescent="0.25">
      <c r="A1694" t="s">
        <v>4454</v>
      </c>
      <c r="B1694" t="s">
        <v>1310</v>
      </c>
    </row>
    <row r="1695" spans="1:2" x14ac:dyDescent="0.25">
      <c r="A1695" t="s">
        <v>4455</v>
      </c>
      <c r="B1695" t="s">
        <v>1312</v>
      </c>
    </row>
    <row r="1696" spans="1:2" x14ac:dyDescent="0.25">
      <c r="A1696" t="s">
        <v>4456</v>
      </c>
      <c r="B1696" t="s">
        <v>1314</v>
      </c>
    </row>
    <row r="1697" spans="1:2" x14ac:dyDescent="0.25">
      <c r="A1697" t="s">
        <v>4457</v>
      </c>
      <c r="B1697" t="s">
        <v>1316</v>
      </c>
    </row>
    <row r="1698" spans="1:2" x14ac:dyDescent="0.25">
      <c r="A1698" t="s">
        <v>4458</v>
      </c>
      <c r="B1698" t="s">
        <v>1318</v>
      </c>
    </row>
    <row r="1699" spans="1:2" x14ac:dyDescent="0.25">
      <c r="A1699" t="s">
        <v>4459</v>
      </c>
      <c r="B1699" t="s">
        <v>1320</v>
      </c>
    </row>
    <row r="1700" spans="1:2" x14ac:dyDescent="0.25">
      <c r="A1700" t="s">
        <v>4460</v>
      </c>
      <c r="B1700" t="s">
        <v>1322</v>
      </c>
    </row>
    <row r="1701" spans="1:2" x14ac:dyDescent="0.25">
      <c r="A1701" t="s">
        <v>4461</v>
      </c>
      <c r="B1701" t="s">
        <v>1324</v>
      </c>
    </row>
    <row r="1702" spans="1:2" x14ac:dyDescent="0.25">
      <c r="A1702" t="s">
        <v>4462</v>
      </c>
      <c r="B1702" t="s">
        <v>1326</v>
      </c>
    </row>
    <row r="1703" spans="1:2" x14ac:dyDescent="0.25">
      <c r="A1703" t="s">
        <v>4463</v>
      </c>
      <c r="B1703" t="s">
        <v>1328</v>
      </c>
    </row>
    <row r="1704" spans="1:2" x14ac:dyDescent="0.25">
      <c r="A1704" t="s">
        <v>4464</v>
      </c>
      <c r="B1704" t="s">
        <v>1329</v>
      </c>
    </row>
    <row r="1705" spans="1:2" x14ac:dyDescent="0.25">
      <c r="A1705" t="s">
        <v>4465</v>
      </c>
      <c r="B1705" t="s">
        <v>1331</v>
      </c>
    </row>
    <row r="1706" spans="1:2" x14ac:dyDescent="0.25">
      <c r="A1706" t="s">
        <v>4466</v>
      </c>
      <c r="B1706" t="s">
        <v>1333</v>
      </c>
    </row>
    <row r="1707" spans="1:2" x14ac:dyDescent="0.25">
      <c r="A1707" t="s">
        <v>4467</v>
      </c>
      <c r="B1707" t="s">
        <v>1334</v>
      </c>
    </row>
    <row r="1708" spans="1:2" x14ac:dyDescent="0.25">
      <c r="A1708" t="s">
        <v>4468</v>
      </c>
      <c r="B1708" t="s">
        <v>1335</v>
      </c>
    </row>
    <row r="1709" spans="1:2" x14ac:dyDescent="0.25">
      <c r="A1709" t="s">
        <v>4469</v>
      </c>
      <c r="B1709" t="s">
        <v>1337</v>
      </c>
    </row>
    <row r="1710" spans="1:2" x14ac:dyDescent="0.25">
      <c r="A1710" t="s">
        <v>4470</v>
      </c>
      <c r="B1710" t="s">
        <v>1339</v>
      </c>
    </row>
    <row r="1711" spans="1:2" x14ac:dyDescent="0.25">
      <c r="A1711" t="s">
        <v>4471</v>
      </c>
      <c r="B1711" t="s">
        <v>1341</v>
      </c>
    </row>
    <row r="1712" spans="1:2" x14ac:dyDescent="0.25">
      <c r="A1712" t="s">
        <v>4472</v>
      </c>
      <c r="B1712" t="s">
        <v>1343</v>
      </c>
    </row>
    <row r="1713" spans="1:2" x14ac:dyDescent="0.25">
      <c r="A1713" t="s">
        <v>4473</v>
      </c>
      <c r="B1713" t="s">
        <v>1345</v>
      </c>
    </row>
    <row r="1714" spans="1:2" x14ac:dyDescent="0.25">
      <c r="A1714" t="s">
        <v>4474</v>
      </c>
      <c r="B1714" t="s">
        <v>1347</v>
      </c>
    </row>
    <row r="1715" spans="1:2" x14ac:dyDescent="0.25">
      <c r="A1715" t="s">
        <v>4475</v>
      </c>
      <c r="B1715" t="s">
        <v>1349</v>
      </c>
    </row>
    <row r="1716" spans="1:2" x14ac:dyDescent="0.25">
      <c r="A1716" t="s">
        <v>4476</v>
      </c>
      <c r="B1716" t="s">
        <v>1351</v>
      </c>
    </row>
    <row r="1717" spans="1:2" x14ac:dyDescent="0.25">
      <c r="A1717" t="s">
        <v>4477</v>
      </c>
      <c r="B1717" t="s">
        <v>1353</v>
      </c>
    </row>
    <row r="1718" spans="1:2" x14ac:dyDescent="0.25">
      <c r="A1718" t="s">
        <v>4478</v>
      </c>
      <c r="B1718" t="s">
        <v>1355</v>
      </c>
    </row>
    <row r="1719" spans="1:2" x14ac:dyDescent="0.25">
      <c r="A1719" t="s">
        <v>4479</v>
      </c>
      <c r="B1719" t="s">
        <v>1357</v>
      </c>
    </row>
    <row r="1720" spans="1:2" x14ac:dyDescent="0.25">
      <c r="A1720" t="s">
        <v>4480</v>
      </c>
      <c r="B1720" t="s">
        <v>1359</v>
      </c>
    </row>
    <row r="1721" spans="1:2" x14ac:dyDescent="0.25">
      <c r="A1721" t="s">
        <v>4481</v>
      </c>
      <c r="B1721" t="s">
        <v>1361</v>
      </c>
    </row>
    <row r="1722" spans="1:2" x14ac:dyDescent="0.25">
      <c r="A1722" t="s">
        <v>4482</v>
      </c>
      <c r="B1722" t="s">
        <v>1363</v>
      </c>
    </row>
    <row r="1723" spans="1:2" x14ac:dyDescent="0.25">
      <c r="A1723" t="s">
        <v>4483</v>
      </c>
      <c r="B1723" t="s">
        <v>1365</v>
      </c>
    </row>
    <row r="1724" spans="1:2" x14ac:dyDescent="0.25">
      <c r="A1724" t="s">
        <v>4484</v>
      </c>
      <c r="B1724" t="s">
        <v>1367</v>
      </c>
    </row>
    <row r="1725" spans="1:2" x14ac:dyDescent="0.25">
      <c r="A1725" t="s">
        <v>4485</v>
      </c>
      <c r="B1725" t="s">
        <v>1369</v>
      </c>
    </row>
    <row r="1726" spans="1:2" x14ac:dyDescent="0.25">
      <c r="A1726" t="s">
        <v>4486</v>
      </c>
      <c r="B1726" t="s">
        <v>1371</v>
      </c>
    </row>
    <row r="1727" spans="1:2" x14ac:dyDescent="0.25">
      <c r="A1727" t="s">
        <v>4487</v>
      </c>
      <c r="B1727" t="s">
        <v>1373</v>
      </c>
    </row>
    <row r="1728" spans="1:2" x14ac:dyDescent="0.25">
      <c r="A1728" t="s">
        <v>4488</v>
      </c>
      <c r="B1728" t="s">
        <v>1375</v>
      </c>
    </row>
    <row r="1729" spans="1:2" x14ac:dyDescent="0.25">
      <c r="A1729" t="s">
        <v>4489</v>
      </c>
      <c r="B1729" t="s">
        <v>1377</v>
      </c>
    </row>
    <row r="1730" spans="1:2" x14ac:dyDescent="0.25">
      <c r="A1730" t="s">
        <v>4490</v>
      </c>
      <c r="B1730" t="s">
        <v>1379</v>
      </c>
    </row>
    <row r="1731" spans="1:2" x14ac:dyDescent="0.25">
      <c r="A1731" t="s">
        <v>4491</v>
      </c>
      <c r="B1731" t="s">
        <v>1380</v>
      </c>
    </row>
    <row r="1732" spans="1:2" x14ac:dyDescent="0.25">
      <c r="A1732" t="s">
        <v>4492</v>
      </c>
      <c r="B1732" t="s">
        <v>1382</v>
      </c>
    </row>
    <row r="1733" spans="1:2" x14ac:dyDescent="0.25">
      <c r="A1733" t="s">
        <v>4493</v>
      </c>
      <c r="B1733" t="s">
        <v>1384</v>
      </c>
    </row>
    <row r="1734" spans="1:2" x14ac:dyDescent="0.25">
      <c r="A1734" t="s">
        <v>4494</v>
      </c>
      <c r="B1734" t="s">
        <v>1386</v>
      </c>
    </row>
    <row r="1735" spans="1:2" x14ac:dyDescent="0.25">
      <c r="A1735" t="s">
        <v>4495</v>
      </c>
      <c r="B1735" t="s">
        <v>1388</v>
      </c>
    </row>
    <row r="1736" spans="1:2" x14ac:dyDescent="0.25">
      <c r="A1736" t="s">
        <v>4496</v>
      </c>
      <c r="B1736" t="s">
        <v>1390</v>
      </c>
    </row>
    <row r="1737" spans="1:2" x14ac:dyDescent="0.25">
      <c r="A1737" t="s">
        <v>4497</v>
      </c>
      <c r="B1737" t="s">
        <v>1392</v>
      </c>
    </row>
    <row r="1738" spans="1:2" x14ac:dyDescent="0.25">
      <c r="A1738" t="s">
        <v>4498</v>
      </c>
      <c r="B1738" t="s">
        <v>1394</v>
      </c>
    </row>
    <row r="1739" spans="1:2" x14ac:dyDescent="0.25">
      <c r="A1739" t="s">
        <v>4499</v>
      </c>
      <c r="B1739" t="s">
        <v>1396</v>
      </c>
    </row>
    <row r="1740" spans="1:2" x14ac:dyDescent="0.25">
      <c r="A1740" t="s">
        <v>4500</v>
      </c>
      <c r="B1740" t="s">
        <v>1398</v>
      </c>
    </row>
    <row r="1741" spans="1:2" x14ac:dyDescent="0.25">
      <c r="A1741" t="s">
        <v>4501</v>
      </c>
      <c r="B1741" t="s">
        <v>1400</v>
      </c>
    </row>
    <row r="1742" spans="1:2" x14ac:dyDescent="0.25">
      <c r="A1742" t="s">
        <v>4502</v>
      </c>
      <c r="B1742" t="s">
        <v>1402</v>
      </c>
    </row>
    <row r="1743" spans="1:2" x14ac:dyDescent="0.25">
      <c r="A1743" t="s">
        <v>4503</v>
      </c>
      <c r="B1743" t="s">
        <v>1404</v>
      </c>
    </row>
    <row r="1744" spans="1:2" x14ac:dyDescent="0.25">
      <c r="A1744" t="s">
        <v>4504</v>
      </c>
      <c r="B1744" t="s">
        <v>1406</v>
      </c>
    </row>
    <row r="1745" spans="1:2" x14ac:dyDescent="0.25">
      <c r="A1745" t="s">
        <v>4505</v>
      </c>
      <c r="B1745" t="s">
        <v>1408</v>
      </c>
    </row>
    <row r="1746" spans="1:2" x14ac:dyDescent="0.25">
      <c r="A1746" t="s">
        <v>4506</v>
      </c>
      <c r="B1746" t="s">
        <v>1410</v>
      </c>
    </row>
    <row r="1747" spans="1:2" x14ac:dyDescent="0.25">
      <c r="A1747" t="s">
        <v>4507</v>
      </c>
      <c r="B1747" t="s">
        <v>1412</v>
      </c>
    </row>
    <row r="1748" spans="1:2" x14ac:dyDescent="0.25">
      <c r="A1748" t="s">
        <v>4508</v>
      </c>
      <c r="B1748" t="s">
        <v>1414</v>
      </c>
    </row>
    <row r="1749" spans="1:2" x14ac:dyDescent="0.25">
      <c r="A1749" t="s">
        <v>4509</v>
      </c>
      <c r="B1749" t="s">
        <v>1415</v>
      </c>
    </row>
    <row r="1750" spans="1:2" x14ac:dyDescent="0.25">
      <c r="A1750" t="s">
        <v>4510</v>
      </c>
      <c r="B1750" t="s">
        <v>1417</v>
      </c>
    </row>
    <row r="1751" spans="1:2" x14ac:dyDescent="0.25">
      <c r="A1751" t="s">
        <v>4511</v>
      </c>
      <c r="B1751" t="s">
        <v>1419</v>
      </c>
    </row>
    <row r="1752" spans="1:2" x14ac:dyDescent="0.25">
      <c r="A1752" t="s">
        <v>4512</v>
      </c>
      <c r="B1752" t="s">
        <v>1421</v>
      </c>
    </row>
    <row r="1753" spans="1:2" x14ac:dyDescent="0.25">
      <c r="A1753" t="s">
        <v>4513</v>
      </c>
      <c r="B1753" t="s">
        <v>1423</v>
      </c>
    </row>
    <row r="1754" spans="1:2" x14ac:dyDescent="0.25">
      <c r="A1754" t="s">
        <v>4514</v>
      </c>
      <c r="B1754" t="s">
        <v>1425</v>
      </c>
    </row>
    <row r="1755" spans="1:2" x14ac:dyDescent="0.25">
      <c r="A1755" t="s">
        <v>4515</v>
      </c>
      <c r="B1755" t="s">
        <v>1427</v>
      </c>
    </row>
    <row r="1756" spans="1:2" x14ac:dyDescent="0.25">
      <c r="A1756" t="s">
        <v>4516</v>
      </c>
      <c r="B1756" t="s">
        <v>1429</v>
      </c>
    </row>
    <row r="1757" spans="1:2" x14ac:dyDescent="0.25">
      <c r="A1757" t="s">
        <v>4517</v>
      </c>
      <c r="B1757" t="s">
        <v>1431</v>
      </c>
    </row>
    <row r="1758" spans="1:2" x14ac:dyDescent="0.25">
      <c r="A1758" t="s">
        <v>4518</v>
      </c>
      <c r="B1758" t="s">
        <v>1433</v>
      </c>
    </row>
    <row r="1759" spans="1:2" x14ac:dyDescent="0.25">
      <c r="A1759" t="s">
        <v>4519</v>
      </c>
      <c r="B1759" t="s">
        <v>1435</v>
      </c>
    </row>
    <row r="1760" spans="1:2" x14ac:dyDescent="0.25">
      <c r="A1760" t="s">
        <v>4520</v>
      </c>
      <c r="B1760" t="s">
        <v>1436</v>
      </c>
    </row>
    <row r="1761" spans="1:2" x14ac:dyDescent="0.25">
      <c r="A1761" t="s">
        <v>4521</v>
      </c>
      <c r="B1761" t="s">
        <v>1438</v>
      </c>
    </row>
    <row r="1762" spans="1:2" x14ac:dyDescent="0.25">
      <c r="A1762" t="s">
        <v>4522</v>
      </c>
      <c r="B1762" t="s">
        <v>1440</v>
      </c>
    </row>
    <row r="1763" spans="1:2" x14ac:dyDescent="0.25">
      <c r="A1763" t="s">
        <v>4523</v>
      </c>
      <c r="B1763" t="s">
        <v>1442</v>
      </c>
    </row>
    <row r="1764" spans="1:2" x14ac:dyDescent="0.25">
      <c r="A1764" t="s">
        <v>4524</v>
      </c>
      <c r="B1764" t="s">
        <v>1444</v>
      </c>
    </row>
    <row r="1765" spans="1:2" x14ac:dyDescent="0.25">
      <c r="A1765" t="s">
        <v>4525</v>
      </c>
      <c r="B1765" t="s">
        <v>1445</v>
      </c>
    </row>
    <row r="1766" spans="1:2" x14ac:dyDescent="0.25">
      <c r="A1766" t="s">
        <v>4526</v>
      </c>
      <c r="B1766" t="s">
        <v>1447</v>
      </c>
    </row>
    <row r="1767" spans="1:2" x14ac:dyDescent="0.25">
      <c r="A1767" t="s">
        <v>4527</v>
      </c>
      <c r="B1767" t="s">
        <v>1449</v>
      </c>
    </row>
    <row r="1768" spans="1:2" x14ac:dyDescent="0.25">
      <c r="A1768" t="s">
        <v>4528</v>
      </c>
      <c r="B1768" t="s">
        <v>1451</v>
      </c>
    </row>
    <row r="1769" spans="1:2" x14ac:dyDescent="0.25">
      <c r="A1769" t="s">
        <v>4529</v>
      </c>
      <c r="B1769" t="s">
        <v>1453</v>
      </c>
    </row>
    <row r="1770" spans="1:2" x14ac:dyDescent="0.25">
      <c r="A1770" t="s">
        <v>4530</v>
      </c>
      <c r="B1770" t="s">
        <v>1454</v>
      </c>
    </row>
    <row r="1771" spans="1:2" x14ac:dyDescent="0.25">
      <c r="A1771" t="s">
        <v>4531</v>
      </c>
      <c r="B1771" t="s">
        <v>1456</v>
      </c>
    </row>
    <row r="1772" spans="1:2" x14ac:dyDescent="0.25">
      <c r="A1772" t="s">
        <v>4532</v>
      </c>
      <c r="B1772" t="s">
        <v>1458</v>
      </c>
    </row>
    <row r="1773" spans="1:2" x14ac:dyDescent="0.25">
      <c r="A1773" t="s">
        <v>4533</v>
      </c>
      <c r="B1773" t="s">
        <v>1460</v>
      </c>
    </row>
    <row r="1774" spans="1:2" x14ac:dyDescent="0.25">
      <c r="A1774" t="s">
        <v>4534</v>
      </c>
      <c r="B1774" t="s">
        <v>1462</v>
      </c>
    </row>
    <row r="1775" spans="1:2" x14ac:dyDescent="0.25">
      <c r="A1775" t="s">
        <v>4535</v>
      </c>
      <c r="B1775" t="s">
        <v>1464</v>
      </c>
    </row>
    <row r="1776" spans="1:2" x14ac:dyDescent="0.25">
      <c r="A1776" t="s">
        <v>4536</v>
      </c>
      <c r="B1776" t="s">
        <v>1466</v>
      </c>
    </row>
    <row r="1777" spans="1:2" x14ac:dyDescent="0.25">
      <c r="A1777" t="s">
        <v>4537</v>
      </c>
      <c r="B1777" t="s">
        <v>1467</v>
      </c>
    </row>
    <row r="1778" spans="1:2" x14ac:dyDescent="0.25">
      <c r="A1778" t="s">
        <v>4538</v>
      </c>
      <c r="B1778" t="s">
        <v>1469</v>
      </c>
    </row>
    <row r="1779" spans="1:2" x14ac:dyDescent="0.25">
      <c r="A1779" t="s">
        <v>4539</v>
      </c>
      <c r="B1779" t="s">
        <v>1471</v>
      </c>
    </row>
    <row r="1780" spans="1:2" x14ac:dyDescent="0.25">
      <c r="A1780" t="s">
        <v>4540</v>
      </c>
      <c r="B1780" t="s">
        <v>1473</v>
      </c>
    </row>
    <row r="1781" spans="1:2" x14ac:dyDescent="0.25">
      <c r="A1781" t="s">
        <v>4541</v>
      </c>
      <c r="B1781" t="s">
        <v>1475</v>
      </c>
    </row>
    <row r="1782" spans="1:2" x14ac:dyDescent="0.25">
      <c r="A1782" t="s">
        <v>4542</v>
      </c>
      <c r="B1782" t="s">
        <v>1477</v>
      </c>
    </row>
    <row r="1783" spans="1:2" x14ac:dyDescent="0.25">
      <c r="A1783" t="s">
        <v>4543</v>
      </c>
      <c r="B1783" t="s">
        <v>1479</v>
      </c>
    </row>
    <row r="1784" spans="1:2" x14ac:dyDescent="0.25">
      <c r="A1784" t="s">
        <v>4544</v>
      </c>
      <c r="B1784" t="s">
        <v>1480</v>
      </c>
    </row>
    <row r="1785" spans="1:2" x14ac:dyDescent="0.25">
      <c r="A1785" t="s">
        <v>4545</v>
      </c>
      <c r="B1785" t="s">
        <v>1482</v>
      </c>
    </row>
    <row r="1786" spans="1:2" x14ac:dyDescent="0.25">
      <c r="A1786" t="s">
        <v>4546</v>
      </c>
      <c r="B1786" t="s">
        <v>1484</v>
      </c>
    </row>
    <row r="1787" spans="1:2" x14ac:dyDescent="0.25">
      <c r="A1787" t="s">
        <v>4547</v>
      </c>
      <c r="B1787" t="s">
        <v>1486</v>
      </c>
    </row>
    <row r="1788" spans="1:2" x14ac:dyDescent="0.25">
      <c r="A1788" t="s">
        <v>4548</v>
      </c>
      <c r="B1788" t="s">
        <v>1488</v>
      </c>
    </row>
    <row r="1789" spans="1:2" x14ac:dyDescent="0.25">
      <c r="A1789" t="s">
        <v>4549</v>
      </c>
      <c r="B1789" t="s">
        <v>1490</v>
      </c>
    </row>
    <row r="1790" spans="1:2" x14ac:dyDescent="0.25">
      <c r="A1790" t="s">
        <v>4550</v>
      </c>
      <c r="B1790" t="s">
        <v>1492</v>
      </c>
    </row>
    <row r="1791" spans="1:2" x14ac:dyDescent="0.25">
      <c r="A1791" t="s">
        <v>4551</v>
      </c>
      <c r="B1791" t="s">
        <v>1494</v>
      </c>
    </row>
    <row r="1792" spans="1:2" x14ac:dyDescent="0.25">
      <c r="A1792" t="s">
        <v>4552</v>
      </c>
      <c r="B1792" t="s">
        <v>1496</v>
      </c>
    </row>
    <row r="1793" spans="1:2" x14ac:dyDescent="0.25">
      <c r="A1793" t="s">
        <v>4553</v>
      </c>
      <c r="B1793" t="s">
        <v>1498</v>
      </c>
    </row>
    <row r="1794" spans="1:2" x14ac:dyDescent="0.25">
      <c r="A1794" t="s">
        <v>4554</v>
      </c>
      <c r="B1794" t="s">
        <v>1500</v>
      </c>
    </row>
    <row r="1795" spans="1:2" x14ac:dyDescent="0.25">
      <c r="A1795" t="s">
        <v>4555</v>
      </c>
      <c r="B1795" t="s">
        <v>1501</v>
      </c>
    </row>
    <row r="1796" spans="1:2" x14ac:dyDescent="0.25">
      <c r="A1796" t="s">
        <v>4556</v>
      </c>
      <c r="B1796" t="s">
        <v>1503</v>
      </c>
    </row>
    <row r="1797" spans="1:2" x14ac:dyDescent="0.25">
      <c r="A1797" t="s">
        <v>4557</v>
      </c>
      <c r="B1797" t="s">
        <v>1505</v>
      </c>
    </row>
    <row r="1798" spans="1:2" x14ac:dyDescent="0.25">
      <c r="A1798" t="s">
        <v>4558</v>
      </c>
      <c r="B1798" t="s">
        <v>1507</v>
      </c>
    </row>
    <row r="1799" spans="1:2" x14ac:dyDescent="0.25">
      <c r="A1799" t="s">
        <v>4559</v>
      </c>
      <c r="B1799" t="s">
        <v>1509</v>
      </c>
    </row>
    <row r="1800" spans="1:2" x14ac:dyDescent="0.25">
      <c r="A1800" t="s">
        <v>4560</v>
      </c>
      <c r="B1800" t="s">
        <v>1511</v>
      </c>
    </row>
    <row r="1801" spans="1:2" x14ac:dyDescent="0.25">
      <c r="A1801" t="s">
        <v>4561</v>
      </c>
      <c r="B1801" t="s">
        <v>1513</v>
      </c>
    </row>
    <row r="1802" spans="1:2" x14ac:dyDescent="0.25">
      <c r="A1802" t="s">
        <v>4562</v>
      </c>
      <c r="B1802" t="s">
        <v>1515</v>
      </c>
    </row>
    <row r="1803" spans="1:2" x14ac:dyDescent="0.25">
      <c r="A1803" t="s">
        <v>4563</v>
      </c>
      <c r="B1803" t="s">
        <v>1517</v>
      </c>
    </row>
    <row r="1804" spans="1:2" x14ac:dyDescent="0.25">
      <c r="A1804" t="s">
        <v>4564</v>
      </c>
      <c r="B1804" t="s">
        <v>1518</v>
      </c>
    </row>
    <row r="1805" spans="1:2" x14ac:dyDescent="0.25">
      <c r="A1805" t="s">
        <v>4565</v>
      </c>
      <c r="B1805" t="s">
        <v>1520</v>
      </c>
    </row>
    <row r="1806" spans="1:2" x14ac:dyDescent="0.25">
      <c r="A1806" t="s">
        <v>4566</v>
      </c>
      <c r="B1806" t="s">
        <v>1522</v>
      </c>
    </row>
    <row r="1807" spans="1:2" x14ac:dyDescent="0.25">
      <c r="A1807" t="s">
        <v>4567</v>
      </c>
      <c r="B1807" t="s">
        <v>1524</v>
      </c>
    </row>
    <row r="1808" spans="1:2" x14ac:dyDescent="0.25">
      <c r="A1808" t="s">
        <v>4568</v>
      </c>
      <c r="B1808" t="s">
        <v>1525</v>
      </c>
    </row>
    <row r="1809" spans="1:2" x14ac:dyDescent="0.25">
      <c r="A1809" t="s">
        <v>4569</v>
      </c>
      <c r="B1809" t="s">
        <v>1526</v>
      </c>
    </row>
    <row r="1810" spans="1:2" x14ac:dyDescent="0.25">
      <c r="A1810" t="s">
        <v>4570</v>
      </c>
      <c r="B1810" t="s">
        <v>1528</v>
      </c>
    </row>
    <row r="1811" spans="1:2" x14ac:dyDescent="0.25">
      <c r="A1811" t="s">
        <v>4571</v>
      </c>
      <c r="B1811" t="s">
        <v>1530</v>
      </c>
    </row>
    <row r="1812" spans="1:2" x14ac:dyDescent="0.25">
      <c r="A1812" t="s">
        <v>4572</v>
      </c>
      <c r="B1812" t="s">
        <v>1532</v>
      </c>
    </row>
    <row r="1813" spans="1:2" x14ac:dyDescent="0.25">
      <c r="A1813" t="s">
        <v>4573</v>
      </c>
      <c r="B1813" t="s">
        <v>1534</v>
      </c>
    </row>
    <row r="1814" spans="1:2" x14ac:dyDescent="0.25">
      <c r="A1814" t="s">
        <v>4574</v>
      </c>
      <c r="B1814" t="s">
        <v>1536</v>
      </c>
    </row>
    <row r="1815" spans="1:2" x14ac:dyDescent="0.25">
      <c r="A1815" t="s">
        <v>4575</v>
      </c>
      <c r="B1815" t="s">
        <v>1538</v>
      </c>
    </row>
    <row r="1816" spans="1:2" x14ac:dyDescent="0.25">
      <c r="A1816" t="s">
        <v>4576</v>
      </c>
      <c r="B1816" t="s">
        <v>1540</v>
      </c>
    </row>
    <row r="1817" spans="1:2" x14ac:dyDescent="0.25">
      <c r="A1817" t="s">
        <v>4577</v>
      </c>
      <c r="B1817" t="s">
        <v>1542</v>
      </c>
    </row>
    <row r="1818" spans="1:2" x14ac:dyDescent="0.25">
      <c r="A1818" t="s">
        <v>4578</v>
      </c>
      <c r="B1818" t="s">
        <v>1544</v>
      </c>
    </row>
    <row r="1819" spans="1:2" x14ac:dyDescent="0.25">
      <c r="A1819" t="s">
        <v>4579</v>
      </c>
      <c r="B1819" t="s">
        <v>1546</v>
      </c>
    </row>
    <row r="1820" spans="1:2" x14ac:dyDescent="0.25">
      <c r="A1820" t="s">
        <v>4580</v>
      </c>
      <c r="B1820" t="s">
        <v>1548</v>
      </c>
    </row>
    <row r="1821" spans="1:2" x14ac:dyDescent="0.25">
      <c r="A1821" t="s">
        <v>4581</v>
      </c>
      <c r="B1821" t="s">
        <v>1550</v>
      </c>
    </row>
    <row r="1822" spans="1:2" x14ac:dyDescent="0.25">
      <c r="A1822" t="s">
        <v>4582</v>
      </c>
      <c r="B1822" t="s">
        <v>1552</v>
      </c>
    </row>
    <row r="1823" spans="1:2" x14ac:dyDescent="0.25">
      <c r="A1823" t="s">
        <v>4583</v>
      </c>
      <c r="B1823" t="s">
        <v>1554</v>
      </c>
    </row>
    <row r="1824" spans="1:2" x14ac:dyDescent="0.25">
      <c r="A1824" t="s">
        <v>4584</v>
      </c>
      <c r="B1824" t="s">
        <v>1556</v>
      </c>
    </row>
    <row r="1825" spans="1:2" x14ac:dyDescent="0.25">
      <c r="A1825" t="s">
        <v>4585</v>
      </c>
      <c r="B1825" t="s">
        <v>1558</v>
      </c>
    </row>
    <row r="1826" spans="1:2" x14ac:dyDescent="0.25">
      <c r="A1826" t="s">
        <v>4586</v>
      </c>
      <c r="B1826" t="s">
        <v>1560</v>
      </c>
    </row>
    <row r="1827" spans="1:2" x14ac:dyDescent="0.25">
      <c r="A1827" t="s">
        <v>4587</v>
      </c>
      <c r="B1827" t="s">
        <v>1562</v>
      </c>
    </row>
    <row r="1828" spans="1:2" x14ac:dyDescent="0.25">
      <c r="A1828" t="s">
        <v>4588</v>
      </c>
      <c r="B1828" t="s">
        <v>1564</v>
      </c>
    </row>
    <row r="1829" spans="1:2" x14ac:dyDescent="0.25">
      <c r="A1829" t="s">
        <v>4589</v>
      </c>
      <c r="B1829" t="s">
        <v>1566</v>
      </c>
    </row>
    <row r="1830" spans="1:2" x14ac:dyDescent="0.25">
      <c r="A1830" t="s">
        <v>4590</v>
      </c>
      <c r="B1830" t="s">
        <v>1568</v>
      </c>
    </row>
    <row r="1831" spans="1:2" x14ac:dyDescent="0.25">
      <c r="A1831" t="s">
        <v>4591</v>
      </c>
      <c r="B1831" t="s">
        <v>1570</v>
      </c>
    </row>
    <row r="1832" spans="1:2" x14ac:dyDescent="0.25">
      <c r="A1832" t="s">
        <v>4592</v>
      </c>
      <c r="B1832" t="s">
        <v>1572</v>
      </c>
    </row>
    <row r="1833" spans="1:2" x14ac:dyDescent="0.25">
      <c r="A1833" t="s">
        <v>4593</v>
      </c>
      <c r="B1833" t="s">
        <v>1574</v>
      </c>
    </row>
    <row r="1834" spans="1:2" x14ac:dyDescent="0.25">
      <c r="A1834" t="s">
        <v>4594</v>
      </c>
      <c r="B1834" t="s">
        <v>1576</v>
      </c>
    </row>
    <row r="1835" spans="1:2" x14ac:dyDescent="0.25">
      <c r="A1835" t="s">
        <v>4595</v>
      </c>
      <c r="B1835" t="s">
        <v>1577</v>
      </c>
    </row>
    <row r="1836" spans="1:2" x14ac:dyDescent="0.25">
      <c r="A1836" t="s">
        <v>4596</v>
      </c>
      <c r="B1836" t="s">
        <v>1579</v>
      </c>
    </row>
    <row r="1837" spans="1:2" x14ac:dyDescent="0.25">
      <c r="A1837" t="s">
        <v>4597</v>
      </c>
      <c r="B1837" t="s">
        <v>1581</v>
      </c>
    </row>
    <row r="1838" spans="1:2" x14ac:dyDescent="0.25">
      <c r="A1838" t="s">
        <v>4598</v>
      </c>
      <c r="B1838" t="s">
        <v>1583</v>
      </c>
    </row>
    <row r="1839" spans="1:2" x14ac:dyDescent="0.25">
      <c r="A1839" t="s">
        <v>4599</v>
      </c>
      <c r="B1839" t="s">
        <v>1585</v>
      </c>
    </row>
    <row r="1840" spans="1:2" x14ac:dyDescent="0.25">
      <c r="A1840" t="s">
        <v>4600</v>
      </c>
      <c r="B1840" t="s">
        <v>1587</v>
      </c>
    </row>
    <row r="1841" spans="1:2" x14ac:dyDescent="0.25">
      <c r="A1841" t="s">
        <v>4601</v>
      </c>
      <c r="B1841" t="s">
        <v>1589</v>
      </c>
    </row>
    <row r="1842" spans="1:2" x14ac:dyDescent="0.25">
      <c r="A1842" t="s">
        <v>4602</v>
      </c>
      <c r="B1842" t="s">
        <v>1591</v>
      </c>
    </row>
    <row r="1843" spans="1:2" x14ac:dyDescent="0.25">
      <c r="A1843" t="s">
        <v>4603</v>
      </c>
      <c r="B1843" t="s">
        <v>1593</v>
      </c>
    </row>
    <row r="1844" spans="1:2" x14ac:dyDescent="0.25">
      <c r="A1844" t="s">
        <v>4604</v>
      </c>
      <c r="B1844" t="s">
        <v>1595</v>
      </c>
    </row>
    <row r="1845" spans="1:2" x14ac:dyDescent="0.25">
      <c r="A1845" t="s">
        <v>4605</v>
      </c>
      <c r="B1845" t="s">
        <v>1597</v>
      </c>
    </row>
    <row r="1846" spans="1:2" x14ac:dyDescent="0.25">
      <c r="A1846" t="s">
        <v>4606</v>
      </c>
      <c r="B1846" t="s">
        <v>1599</v>
      </c>
    </row>
    <row r="1847" spans="1:2" x14ac:dyDescent="0.25">
      <c r="A1847" t="s">
        <v>4607</v>
      </c>
      <c r="B1847" t="s">
        <v>1601</v>
      </c>
    </row>
    <row r="1848" spans="1:2" x14ac:dyDescent="0.25">
      <c r="A1848" t="s">
        <v>4608</v>
      </c>
      <c r="B1848" t="s">
        <v>1603</v>
      </c>
    </row>
    <row r="1849" spans="1:2" x14ac:dyDescent="0.25">
      <c r="A1849" t="s">
        <v>4609</v>
      </c>
      <c r="B1849" t="s">
        <v>1605</v>
      </c>
    </row>
    <row r="1850" spans="1:2" x14ac:dyDescent="0.25">
      <c r="A1850" t="s">
        <v>4610</v>
      </c>
      <c r="B1850" t="s">
        <v>1607</v>
      </c>
    </row>
    <row r="1851" spans="1:2" x14ac:dyDescent="0.25">
      <c r="A1851" t="s">
        <v>4611</v>
      </c>
      <c r="B1851" t="s">
        <v>1609</v>
      </c>
    </row>
    <row r="1852" spans="1:2" x14ac:dyDescent="0.25">
      <c r="A1852" t="s">
        <v>4612</v>
      </c>
      <c r="B1852" t="s">
        <v>1611</v>
      </c>
    </row>
    <row r="1853" spans="1:2" x14ac:dyDescent="0.25">
      <c r="A1853" t="s">
        <v>4613</v>
      </c>
      <c r="B1853" t="s">
        <v>1613</v>
      </c>
    </row>
    <row r="1854" spans="1:2" x14ac:dyDescent="0.25">
      <c r="A1854" t="s">
        <v>4614</v>
      </c>
      <c r="B1854" t="s">
        <v>1615</v>
      </c>
    </row>
    <row r="1855" spans="1:2" x14ac:dyDescent="0.25">
      <c r="A1855" t="s">
        <v>4615</v>
      </c>
      <c r="B1855" t="s">
        <v>1617</v>
      </c>
    </row>
    <row r="1856" spans="1:2" x14ac:dyDescent="0.25">
      <c r="A1856" t="s">
        <v>4616</v>
      </c>
      <c r="B1856" t="s">
        <v>1619</v>
      </c>
    </row>
    <row r="1857" spans="1:2" x14ac:dyDescent="0.25">
      <c r="A1857" t="s">
        <v>4617</v>
      </c>
      <c r="B1857" t="s">
        <v>1621</v>
      </c>
    </row>
    <row r="1858" spans="1:2" x14ac:dyDescent="0.25">
      <c r="A1858" t="s">
        <v>4618</v>
      </c>
      <c r="B1858" t="s">
        <v>1623</v>
      </c>
    </row>
    <row r="1859" spans="1:2" x14ac:dyDescent="0.25">
      <c r="A1859" t="s">
        <v>4619</v>
      </c>
      <c r="B1859" t="s">
        <v>1625</v>
      </c>
    </row>
    <row r="1860" spans="1:2" x14ac:dyDescent="0.25">
      <c r="A1860" t="s">
        <v>4620</v>
      </c>
      <c r="B1860" t="s">
        <v>1627</v>
      </c>
    </row>
    <row r="1861" spans="1:2" x14ac:dyDescent="0.25">
      <c r="A1861" t="s">
        <v>4621</v>
      </c>
      <c r="B1861" t="s">
        <v>1629</v>
      </c>
    </row>
    <row r="1862" spans="1:2" x14ac:dyDescent="0.25">
      <c r="A1862" t="s">
        <v>4622</v>
      </c>
      <c r="B1862" t="s">
        <v>1631</v>
      </c>
    </row>
    <row r="1863" spans="1:2" x14ac:dyDescent="0.25">
      <c r="A1863" t="s">
        <v>4623</v>
      </c>
      <c r="B1863" t="s">
        <v>1633</v>
      </c>
    </row>
    <row r="1864" spans="1:2" x14ac:dyDescent="0.25">
      <c r="A1864" t="s">
        <v>4624</v>
      </c>
      <c r="B1864" t="s">
        <v>1634</v>
      </c>
    </row>
    <row r="1865" spans="1:2" x14ac:dyDescent="0.25">
      <c r="A1865" t="s">
        <v>4625</v>
      </c>
      <c r="B1865" t="s">
        <v>1636</v>
      </c>
    </row>
    <row r="1866" spans="1:2" x14ac:dyDescent="0.25">
      <c r="A1866" t="s">
        <v>4626</v>
      </c>
      <c r="B1866" t="s">
        <v>1637</v>
      </c>
    </row>
    <row r="1867" spans="1:2" x14ac:dyDescent="0.25">
      <c r="A1867" t="s">
        <v>4627</v>
      </c>
      <c r="B1867" t="s">
        <v>1639</v>
      </c>
    </row>
    <row r="1868" spans="1:2" x14ac:dyDescent="0.25">
      <c r="A1868" t="s">
        <v>4628</v>
      </c>
      <c r="B1868" t="s">
        <v>1641</v>
      </c>
    </row>
    <row r="1869" spans="1:2" x14ac:dyDescent="0.25">
      <c r="A1869" t="s">
        <v>4629</v>
      </c>
      <c r="B1869" t="s">
        <v>1643</v>
      </c>
    </row>
    <row r="1870" spans="1:2" x14ac:dyDescent="0.25">
      <c r="A1870" t="s">
        <v>4630</v>
      </c>
      <c r="B1870" t="s">
        <v>1645</v>
      </c>
    </row>
    <row r="1871" spans="1:2" x14ac:dyDescent="0.25">
      <c r="A1871" t="s">
        <v>4631</v>
      </c>
      <c r="B1871" t="s">
        <v>1647</v>
      </c>
    </row>
    <row r="1872" spans="1:2" x14ac:dyDescent="0.25">
      <c r="A1872" t="s">
        <v>4632</v>
      </c>
      <c r="B1872" t="s">
        <v>1649</v>
      </c>
    </row>
    <row r="1873" spans="1:2" x14ac:dyDescent="0.25">
      <c r="A1873" t="s">
        <v>4633</v>
      </c>
      <c r="B1873" t="s">
        <v>1651</v>
      </c>
    </row>
    <row r="1874" spans="1:2" x14ac:dyDescent="0.25">
      <c r="A1874" t="s">
        <v>4634</v>
      </c>
      <c r="B1874" t="s">
        <v>1653</v>
      </c>
    </row>
    <row r="1875" spans="1:2" x14ac:dyDescent="0.25">
      <c r="A1875" t="s">
        <v>4635</v>
      </c>
      <c r="B1875" t="s">
        <v>1655</v>
      </c>
    </row>
    <row r="1876" spans="1:2" x14ac:dyDescent="0.25">
      <c r="A1876" t="s">
        <v>4636</v>
      </c>
      <c r="B1876" t="s">
        <v>1657</v>
      </c>
    </row>
    <row r="1877" spans="1:2" x14ac:dyDescent="0.25">
      <c r="A1877" t="s">
        <v>4637</v>
      </c>
      <c r="B1877" t="s">
        <v>1659</v>
      </c>
    </row>
    <row r="1878" spans="1:2" x14ac:dyDescent="0.25">
      <c r="A1878" t="s">
        <v>4638</v>
      </c>
      <c r="B1878" t="s">
        <v>1661</v>
      </c>
    </row>
    <row r="1879" spans="1:2" x14ac:dyDescent="0.25">
      <c r="A1879" t="s">
        <v>4639</v>
      </c>
      <c r="B1879" t="s">
        <v>1663</v>
      </c>
    </row>
    <row r="1880" spans="1:2" x14ac:dyDescent="0.25">
      <c r="A1880" t="s">
        <v>4640</v>
      </c>
      <c r="B1880" t="s">
        <v>1664</v>
      </c>
    </row>
    <row r="1881" spans="1:2" x14ac:dyDescent="0.25">
      <c r="A1881" t="s">
        <v>4641</v>
      </c>
      <c r="B1881" t="s">
        <v>1666</v>
      </c>
    </row>
    <row r="1882" spans="1:2" x14ac:dyDescent="0.25">
      <c r="A1882" t="s">
        <v>4642</v>
      </c>
      <c r="B1882" t="s">
        <v>1668</v>
      </c>
    </row>
    <row r="1883" spans="1:2" x14ac:dyDescent="0.25">
      <c r="A1883" t="s">
        <v>4643</v>
      </c>
      <c r="B1883" t="s">
        <v>1670</v>
      </c>
    </row>
    <row r="1884" spans="1:2" x14ac:dyDescent="0.25">
      <c r="A1884" t="s">
        <v>4644</v>
      </c>
      <c r="B1884" t="s">
        <v>1672</v>
      </c>
    </row>
    <row r="1885" spans="1:2" x14ac:dyDescent="0.25">
      <c r="A1885" t="s">
        <v>4645</v>
      </c>
      <c r="B1885" t="s">
        <v>1674</v>
      </c>
    </row>
    <row r="1886" spans="1:2" x14ac:dyDescent="0.25">
      <c r="A1886" t="s">
        <v>4646</v>
      </c>
      <c r="B1886" t="s">
        <v>1676</v>
      </c>
    </row>
    <row r="1887" spans="1:2" x14ac:dyDescent="0.25">
      <c r="A1887" t="s">
        <v>4647</v>
      </c>
      <c r="B1887" t="s">
        <v>1678</v>
      </c>
    </row>
    <row r="1888" spans="1:2" x14ac:dyDescent="0.25">
      <c r="A1888" t="s">
        <v>4648</v>
      </c>
      <c r="B1888" t="s">
        <v>1680</v>
      </c>
    </row>
    <row r="1889" spans="1:2" x14ac:dyDescent="0.25">
      <c r="A1889" t="s">
        <v>4649</v>
      </c>
      <c r="B1889" t="s">
        <v>1682</v>
      </c>
    </row>
    <row r="1890" spans="1:2" x14ac:dyDescent="0.25">
      <c r="A1890" t="s">
        <v>4650</v>
      </c>
      <c r="B1890" t="s">
        <v>1684</v>
      </c>
    </row>
    <row r="1891" spans="1:2" x14ac:dyDescent="0.25">
      <c r="A1891" t="s">
        <v>4651</v>
      </c>
      <c r="B1891" t="s">
        <v>1685</v>
      </c>
    </row>
    <row r="1892" spans="1:2" x14ac:dyDescent="0.25">
      <c r="A1892" t="s">
        <v>4652</v>
      </c>
      <c r="B1892" t="s">
        <v>1687</v>
      </c>
    </row>
    <row r="1893" spans="1:2" x14ac:dyDescent="0.25">
      <c r="A1893" t="s">
        <v>4653</v>
      </c>
      <c r="B1893" t="s">
        <v>1689</v>
      </c>
    </row>
    <row r="1894" spans="1:2" x14ac:dyDescent="0.25">
      <c r="A1894" t="s">
        <v>4654</v>
      </c>
      <c r="B1894" t="s">
        <v>1691</v>
      </c>
    </row>
    <row r="1895" spans="1:2" x14ac:dyDescent="0.25">
      <c r="A1895" t="s">
        <v>4655</v>
      </c>
      <c r="B1895" t="s">
        <v>1693</v>
      </c>
    </row>
    <row r="1896" spans="1:2" x14ac:dyDescent="0.25">
      <c r="A1896" t="s">
        <v>4656</v>
      </c>
      <c r="B1896" t="s">
        <v>1695</v>
      </c>
    </row>
    <row r="1897" spans="1:2" x14ac:dyDescent="0.25">
      <c r="A1897" t="s">
        <v>4657</v>
      </c>
      <c r="B1897" t="s">
        <v>1697</v>
      </c>
    </row>
    <row r="1898" spans="1:2" x14ac:dyDescent="0.25">
      <c r="A1898" t="s">
        <v>4658</v>
      </c>
      <c r="B1898" t="s">
        <v>1699</v>
      </c>
    </row>
    <row r="1899" spans="1:2" x14ac:dyDescent="0.25">
      <c r="A1899" t="s">
        <v>4659</v>
      </c>
      <c r="B1899" t="s">
        <v>1701</v>
      </c>
    </row>
    <row r="1900" spans="1:2" x14ac:dyDescent="0.25">
      <c r="A1900" t="s">
        <v>4660</v>
      </c>
      <c r="B1900" t="s">
        <v>1703</v>
      </c>
    </row>
    <row r="1901" spans="1:2" x14ac:dyDescent="0.25">
      <c r="A1901" t="s">
        <v>4661</v>
      </c>
      <c r="B1901" t="s">
        <v>1705</v>
      </c>
    </row>
    <row r="1902" spans="1:2" x14ac:dyDescent="0.25">
      <c r="A1902" t="s">
        <v>4662</v>
      </c>
      <c r="B1902" t="s">
        <v>1707</v>
      </c>
    </row>
    <row r="1903" spans="1:2" x14ac:dyDescent="0.25">
      <c r="A1903" t="s">
        <v>4663</v>
      </c>
      <c r="B1903" t="s">
        <v>1708</v>
      </c>
    </row>
    <row r="1904" spans="1:2" x14ac:dyDescent="0.25">
      <c r="A1904" t="s">
        <v>4664</v>
      </c>
      <c r="B1904" t="s">
        <v>1710</v>
      </c>
    </row>
    <row r="1905" spans="1:2" x14ac:dyDescent="0.25">
      <c r="A1905" t="s">
        <v>4665</v>
      </c>
      <c r="B1905" t="s">
        <v>1712</v>
      </c>
    </row>
    <row r="1906" spans="1:2" x14ac:dyDescent="0.25">
      <c r="A1906" t="s">
        <v>4666</v>
      </c>
      <c r="B1906" t="s">
        <v>1714</v>
      </c>
    </row>
    <row r="1907" spans="1:2" x14ac:dyDescent="0.25">
      <c r="A1907" t="s">
        <v>4667</v>
      </c>
      <c r="B1907" t="s">
        <v>1716</v>
      </c>
    </row>
    <row r="1908" spans="1:2" x14ac:dyDescent="0.25">
      <c r="A1908" t="s">
        <v>4668</v>
      </c>
      <c r="B1908" t="s">
        <v>1718</v>
      </c>
    </row>
    <row r="1909" spans="1:2" x14ac:dyDescent="0.25">
      <c r="A1909" t="s">
        <v>4669</v>
      </c>
      <c r="B1909" t="s">
        <v>1720</v>
      </c>
    </row>
    <row r="1910" spans="1:2" x14ac:dyDescent="0.25">
      <c r="A1910" t="s">
        <v>4670</v>
      </c>
      <c r="B1910" t="s">
        <v>1722</v>
      </c>
    </row>
    <row r="1911" spans="1:2" x14ac:dyDescent="0.25">
      <c r="A1911" t="s">
        <v>4671</v>
      </c>
      <c r="B1911" t="s">
        <v>1724</v>
      </c>
    </row>
    <row r="1912" spans="1:2" x14ac:dyDescent="0.25">
      <c r="A1912" t="s">
        <v>4672</v>
      </c>
      <c r="B1912" t="s">
        <v>1726</v>
      </c>
    </row>
    <row r="1913" spans="1:2" x14ac:dyDescent="0.25">
      <c r="A1913" t="s">
        <v>4673</v>
      </c>
      <c r="B1913" t="s">
        <v>1728</v>
      </c>
    </row>
    <row r="1914" spans="1:2" x14ac:dyDescent="0.25">
      <c r="A1914" t="s">
        <v>4674</v>
      </c>
      <c r="B1914" t="s">
        <v>1729</v>
      </c>
    </row>
    <row r="1915" spans="1:2" x14ac:dyDescent="0.25">
      <c r="A1915" t="s">
        <v>4675</v>
      </c>
      <c r="B1915" t="s">
        <v>1731</v>
      </c>
    </row>
    <row r="1916" spans="1:2" x14ac:dyDescent="0.25">
      <c r="A1916" t="s">
        <v>4676</v>
      </c>
      <c r="B1916" t="s">
        <v>1732</v>
      </c>
    </row>
    <row r="1917" spans="1:2" x14ac:dyDescent="0.25">
      <c r="A1917" t="s">
        <v>4677</v>
      </c>
      <c r="B1917" t="s">
        <v>1734</v>
      </c>
    </row>
    <row r="1918" spans="1:2" x14ac:dyDescent="0.25">
      <c r="A1918" t="s">
        <v>4678</v>
      </c>
      <c r="B1918" t="s">
        <v>1736</v>
      </c>
    </row>
    <row r="1919" spans="1:2" x14ac:dyDescent="0.25">
      <c r="A1919" t="s">
        <v>4679</v>
      </c>
      <c r="B1919" t="s">
        <v>1738</v>
      </c>
    </row>
    <row r="1920" spans="1:2" x14ac:dyDescent="0.25">
      <c r="A1920" t="s">
        <v>4680</v>
      </c>
      <c r="B1920" t="s">
        <v>1740</v>
      </c>
    </row>
    <row r="1921" spans="1:2" x14ac:dyDescent="0.25">
      <c r="A1921" t="s">
        <v>4681</v>
      </c>
      <c r="B1921" t="s">
        <v>1742</v>
      </c>
    </row>
    <row r="1922" spans="1:2" x14ac:dyDescent="0.25">
      <c r="A1922" t="s">
        <v>4682</v>
      </c>
      <c r="B1922" t="s">
        <v>1744</v>
      </c>
    </row>
    <row r="1923" spans="1:2" x14ac:dyDescent="0.25">
      <c r="A1923" t="s">
        <v>4683</v>
      </c>
      <c r="B1923" t="s">
        <v>1746</v>
      </c>
    </row>
    <row r="1924" spans="1:2" x14ac:dyDescent="0.25">
      <c r="A1924" t="s">
        <v>4684</v>
      </c>
      <c r="B1924" t="s">
        <v>1748</v>
      </c>
    </row>
    <row r="1925" spans="1:2" x14ac:dyDescent="0.25">
      <c r="A1925" t="s">
        <v>4685</v>
      </c>
      <c r="B1925" t="s">
        <v>1750</v>
      </c>
    </row>
    <row r="1926" spans="1:2" x14ac:dyDescent="0.25">
      <c r="A1926" t="s">
        <v>4686</v>
      </c>
      <c r="B1926" t="s">
        <v>1752</v>
      </c>
    </row>
    <row r="1927" spans="1:2" x14ac:dyDescent="0.25">
      <c r="A1927" t="s">
        <v>4687</v>
      </c>
      <c r="B1927" t="s">
        <v>1754</v>
      </c>
    </row>
    <row r="1928" spans="1:2" x14ac:dyDescent="0.25">
      <c r="A1928" t="s">
        <v>4688</v>
      </c>
      <c r="B1928" t="s">
        <v>1756</v>
      </c>
    </row>
    <row r="1929" spans="1:2" x14ac:dyDescent="0.25">
      <c r="A1929" t="s">
        <v>4689</v>
      </c>
      <c r="B1929" t="s">
        <v>1758</v>
      </c>
    </row>
    <row r="1930" spans="1:2" x14ac:dyDescent="0.25">
      <c r="A1930" t="s">
        <v>4690</v>
      </c>
      <c r="B1930" t="s">
        <v>1760</v>
      </c>
    </row>
    <row r="1931" spans="1:2" x14ac:dyDescent="0.25">
      <c r="A1931" t="s">
        <v>4691</v>
      </c>
      <c r="B1931" t="s">
        <v>1762</v>
      </c>
    </row>
    <row r="1932" spans="1:2" x14ac:dyDescent="0.25">
      <c r="A1932" t="s">
        <v>4692</v>
      </c>
      <c r="B1932" t="s">
        <v>1764</v>
      </c>
    </row>
    <row r="1933" spans="1:2" x14ac:dyDescent="0.25">
      <c r="A1933" t="s">
        <v>4693</v>
      </c>
      <c r="B1933" t="s">
        <v>1766</v>
      </c>
    </row>
    <row r="1934" spans="1:2" x14ac:dyDescent="0.25">
      <c r="A1934" t="s">
        <v>4694</v>
      </c>
      <c r="B1934" t="s">
        <v>1767</v>
      </c>
    </row>
    <row r="1935" spans="1:2" x14ac:dyDescent="0.25">
      <c r="A1935" t="s">
        <v>4695</v>
      </c>
      <c r="B1935" t="s">
        <v>1768</v>
      </c>
    </row>
    <row r="1936" spans="1:2" x14ac:dyDescent="0.25">
      <c r="A1936" t="s">
        <v>4696</v>
      </c>
      <c r="B1936" t="s">
        <v>1770</v>
      </c>
    </row>
    <row r="1937" spans="1:2" x14ac:dyDescent="0.25">
      <c r="A1937" t="s">
        <v>4697</v>
      </c>
      <c r="B1937" t="s">
        <v>1772</v>
      </c>
    </row>
    <row r="1938" spans="1:2" x14ac:dyDescent="0.25">
      <c r="A1938" t="s">
        <v>4698</v>
      </c>
      <c r="B1938" t="s">
        <v>1774</v>
      </c>
    </row>
    <row r="1939" spans="1:2" x14ac:dyDescent="0.25">
      <c r="A1939" t="s">
        <v>4699</v>
      </c>
      <c r="B1939" t="s">
        <v>1776</v>
      </c>
    </row>
    <row r="1940" spans="1:2" x14ac:dyDescent="0.25">
      <c r="A1940" t="s">
        <v>4700</v>
      </c>
      <c r="B1940" t="s">
        <v>1778</v>
      </c>
    </row>
    <row r="1941" spans="1:2" x14ac:dyDescent="0.25">
      <c r="A1941" t="s">
        <v>4701</v>
      </c>
      <c r="B1941" t="s">
        <v>1780</v>
      </c>
    </row>
    <row r="1942" spans="1:2" x14ac:dyDescent="0.25">
      <c r="A1942" t="s">
        <v>4702</v>
      </c>
      <c r="B1942" t="s">
        <v>1782</v>
      </c>
    </row>
    <row r="1943" spans="1:2" x14ac:dyDescent="0.25">
      <c r="A1943" t="s">
        <v>4703</v>
      </c>
      <c r="B1943" t="s">
        <v>1784</v>
      </c>
    </row>
    <row r="1944" spans="1:2" x14ac:dyDescent="0.25">
      <c r="A1944" t="s">
        <v>4704</v>
      </c>
      <c r="B1944" t="s">
        <v>1786</v>
      </c>
    </row>
    <row r="1945" spans="1:2" x14ac:dyDescent="0.25">
      <c r="A1945" t="s">
        <v>4705</v>
      </c>
      <c r="B1945" t="s">
        <v>1788</v>
      </c>
    </row>
    <row r="1946" spans="1:2" x14ac:dyDescent="0.25">
      <c r="A1946" t="s">
        <v>4706</v>
      </c>
      <c r="B1946" t="s">
        <v>1790</v>
      </c>
    </row>
    <row r="1947" spans="1:2" x14ac:dyDescent="0.25">
      <c r="A1947" t="s">
        <v>4707</v>
      </c>
      <c r="B1947" t="s">
        <v>1792</v>
      </c>
    </row>
    <row r="1948" spans="1:2" x14ac:dyDescent="0.25">
      <c r="A1948" t="s">
        <v>4708</v>
      </c>
      <c r="B1948" t="s">
        <v>1794</v>
      </c>
    </row>
    <row r="1949" spans="1:2" x14ac:dyDescent="0.25">
      <c r="A1949" t="s">
        <v>4709</v>
      </c>
      <c r="B1949" t="s">
        <v>1796</v>
      </c>
    </row>
    <row r="1950" spans="1:2" x14ac:dyDescent="0.25">
      <c r="A1950" t="s">
        <v>4710</v>
      </c>
      <c r="B1950" t="s">
        <v>1798</v>
      </c>
    </row>
    <row r="1951" spans="1:2" x14ac:dyDescent="0.25">
      <c r="A1951" t="s">
        <v>4711</v>
      </c>
      <c r="B1951" t="s">
        <v>1800</v>
      </c>
    </row>
    <row r="1952" spans="1:2" x14ac:dyDescent="0.25">
      <c r="A1952" t="s">
        <v>4712</v>
      </c>
      <c r="B1952" t="s">
        <v>1802</v>
      </c>
    </row>
    <row r="1953" spans="1:2" x14ac:dyDescent="0.25">
      <c r="A1953" t="s">
        <v>4713</v>
      </c>
      <c r="B1953" t="s">
        <v>1804</v>
      </c>
    </row>
    <row r="1954" spans="1:2" x14ac:dyDescent="0.25">
      <c r="A1954" t="s">
        <v>4714</v>
      </c>
      <c r="B1954" t="s">
        <v>1806</v>
      </c>
    </row>
    <row r="1955" spans="1:2" x14ac:dyDescent="0.25">
      <c r="A1955" t="s">
        <v>4715</v>
      </c>
      <c r="B1955" t="s">
        <v>1808</v>
      </c>
    </row>
    <row r="1956" spans="1:2" x14ac:dyDescent="0.25">
      <c r="A1956" t="s">
        <v>4716</v>
      </c>
      <c r="B1956" t="s">
        <v>1810</v>
      </c>
    </row>
    <row r="1957" spans="1:2" x14ac:dyDescent="0.25">
      <c r="A1957" t="s">
        <v>4717</v>
      </c>
      <c r="B1957" t="s">
        <v>1812</v>
      </c>
    </row>
    <row r="1958" spans="1:2" x14ac:dyDescent="0.25">
      <c r="A1958" t="s">
        <v>4718</v>
      </c>
      <c r="B1958" t="s">
        <v>1813</v>
      </c>
    </row>
    <row r="1959" spans="1:2" x14ac:dyDescent="0.25">
      <c r="A1959" t="s">
        <v>4719</v>
      </c>
      <c r="B1959" t="s">
        <v>1814</v>
      </c>
    </row>
    <row r="1960" spans="1:2" x14ac:dyDescent="0.25">
      <c r="A1960" t="s">
        <v>4720</v>
      </c>
      <c r="B1960" t="s">
        <v>1816</v>
      </c>
    </row>
    <row r="1961" spans="1:2" x14ac:dyDescent="0.25">
      <c r="A1961" t="s">
        <v>4721</v>
      </c>
      <c r="B1961" t="s">
        <v>1818</v>
      </c>
    </row>
    <row r="1962" spans="1:2" x14ac:dyDescent="0.25">
      <c r="A1962" t="s">
        <v>4722</v>
      </c>
      <c r="B1962" t="s">
        <v>1820</v>
      </c>
    </row>
    <row r="1963" spans="1:2" x14ac:dyDescent="0.25">
      <c r="A1963" t="s">
        <v>4723</v>
      </c>
      <c r="B1963" t="s">
        <v>1821</v>
      </c>
    </row>
    <row r="1964" spans="1:2" x14ac:dyDescent="0.25">
      <c r="A1964" t="s">
        <v>4724</v>
      </c>
      <c r="B1964" t="s">
        <v>1823</v>
      </c>
    </row>
    <row r="1965" spans="1:2" x14ac:dyDescent="0.25">
      <c r="A1965" t="s">
        <v>4725</v>
      </c>
      <c r="B1965" t="s">
        <v>1824</v>
      </c>
    </row>
    <row r="1966" spans="1:2" x14ac:dyDescent="0.25">
      <c r="A1966" t="s">
        <v>4726</v>
      </c>
      <c r="B1966" t="s">
        <v>1826</v>
      </c>
    </row>
    <row r="1967" spans="1:2" x14ac:dyDescent="0.25">
      <c r="A1967" t="s">
        <v>4727</v>
      </c>
      <c r="B1967" t="s">
        <v>1828</v>
      </c>
    </row>
    <row r="1968" spans="1:2" x14ac:dyDescent="0.25">
      <c r="A1968" t="s">
        <v>4728</v>
      </c>
      <c r="B1968" t="s">
        <v>1830</v>
      </c>
    </row>
    <row r="1969" spans="1:2" x14ac:dyDescent="0.25">
      <c r="A1969" t="s">
        <v>4729</v>
      </c>
      <c r="B1969" t="s">
        <v>1832</v>
      </c>
    </row>
    <row r="1970" spans="1:2" x14ac:dyDescent="0.25">
      <c r="A1970" t="s">
        <v>4730</v>
      </c>
      <c r="B1970" t="s">
        <v>1834</v>
      </c>
    </row>
    <row r="1971" spans="1:2" x14ac:dyDescent="0.25">
      <c r="A1971" t="s">
        <v>4731</v>
      </c>
      <c r="B1971" t="s">
        <v>1836</v>
      </c>
    </row>
    <row r="1972" spans="1:2" x14ac:dyDescent="0.25">
      <c r="A1972" t="s">
        <v>4732</v>
      </c>
      <c r="B1972" t="s">
        <v>1838</v>
      </c>
    </row>
    <row r="1973" spans="1:2" x14ac:dyDescent="0.25">
      <c r="A1973" t="s">
        <v>4733</v>
      </c>
      <c r="B1973" t="s">
        <v>1840</v>
      </c>
    </row>
    <row r="1974" spans="1:2" x14ac:dyDescent="0.25">
      <c r="A1974" t="s">
        <v>4734</v>
      </c>
      <c r="B1974" t="s">
        <v>1842</v>
      </c>
    </row>
    <row r="1975" spans="1:2" x14ac:dyDescent="0.25">
      <c r="A1975" t="s">
        <v>4735</v>
      </c>
      <c r="B1975" t="s">
        <v>1844</v>
      </c>
    </row>
    <row r="1976" spans="1:2" x14ac:dyDescent="0.25">
      <c r="A1976" t="s">
        <v>4736</v>
      </c>
      <c r="B1976" t="s">
        <v>1845</v>
      </c>
    </row>
    <row r="1977" spans="1:2" x14ac:dyDescent="0.25">
      <c r="A1977" t="s">
        <v>4737</v>
      </c>
      <c r="B1977" t="s">
        <v>1847</v>
      </c>
    </row>
    <row r="1978" spans="1:2" x14ac:dyDescent="0.25">
      <c r="A1978" t="s">
        <v>4738</v>
      </c>
      <c r="B1978" t="s">
        <v>1849</v>
      </c>
    </row>
    <row r="1979" spans="1:2" x14ac:dyDescent="0.25">
      <c r="A1979" t="s">
        <v>4739</v>
      </c>
      <c r="B1979" t="s">
        <v>1851</v>
      </c>
    </row>
    <row r="1980" spans="1:2" x14ac:dyDescent="0.25">
      <c r="A1980" t="s">
        <v>4740</v>
      </c>
      <c r="B1980" t="s">
        <v>1853</v>
      </c>
    </row>
    <row r="1981" spans="1:2" x14ac:dyDescent="0.25">
      <c r="A1981" t="s">
        <v>4741</v>
      </c>
      <c r="B1981" t="s">
        <v>1854</v>
      </c>
    </row>
    <row r="1982" spans="1:2" x14ac:dyDescent="0.25">
      <c r="A1982" t="s">
        <v>4742</v>
      </c>
      <c r="B1982" t="s">
        <v>1856</v>
      </c>
    </row>
    <row r="1983" spans="1:2" x14ac:dyDescent="0.25">
      <c r="A1983" t="s">
        <v>4743</v>
      </c>
      <c r="B1983" t="s">
        <v>1858</v>
      </c>
    </row>
    <row r="1984" spans="1:2" x14ac:dyDescent="0.25">
      <c r="A1984" t="s">
        <v>4744</v>
      </c>
      <c r="B1984" t="s">
        <v>1860</v>
      </c>
    </row>
    <row r="1985" spans="1:2" x14ac:dyDescent="0.25">
      <c r="A1985" t="s">
        <v>4745</v>
      </c>
      <c r="B1985" t="s">
        <v>1862</v>
      </c>
    </row>
    <row r="1986" spans="1:2" x14ac:dyDescent="0.25">
      <c r="A1986" t="s">
        <v>4746</v>
      </c>
      <c r="B1986" t="s">
        <v>1864</v>
      </c>
    </row>
    <row r="1987" spans="1:2" x14ac:dyDescent="0.25">
      <c r="A1987" t="s">
        <v>4747</v>
      </c>
      <c r="B1987" t="s">
        <v>1866</v>
      </c>
    </row>
    <row r="1988" spans="1:2" x14ac:dyDescent="0.25">
      <c r="A1988" t="s">
        <v>4748</v>
      </c>
      <c r="B1988" t="s">
        <v>1868</v>
      </c>
    </row>
    <row r="1989" spans="1:2" x14ac:dyDescent="0.25">
      <c r="A1989" t="s">
        <v>4749</v>
      </c>
      <c r="B1989" t="s">
        <v>1870</v>
      </c>
    </row>
    <row r="1990" spans="1:2" x14ac:dyDescent="0.25">
      <c r="A1990" t="s">
        <v>4750</v>
      </c>
      <c r="B1990" t="s">
        <v>1872</v>
      </c>
    </row>
    <row r="1991" spans="1:2" x14ac:dyDescent="0.25">
      <c r="A1991" t="s">
        <v>4751</v>
      </c>
      <c r="B1991" t="s">
        <v>1874</v>
      </c>
    </row>
    <row r="1992" spans="1:2" x14ac:dyDescent="0.25">
      <c r="A1992" t="s">
        <v>4752</v>
      </c>
      <c r="B1992" t="s">
        <v>1876</v>
      </c>
    </row>
    <row r="1993" spans="1:2" x14ac:dyDescent="0.25">
      <c r="A1993" t="s">
        <v>4753</v>
      </c>
      <c r="B1993" t="s">
        <v>1877</v>
      </c>
    </row>
    <row r="1994" spans="1:2" x14ac:dyDescent="0.25">
      <c r="A1994" t="s">
        <v>4754</v>
      </c>
      <c r="B1994" t="s">
        <v>1879</v>
      </c>
    </row>
    <row r="1995" spans="1:2" x14ac:dyDescent="0.25">
      <c r="A1995" t="s">
        <v>4755</v>
      </c>
      <c r="B1995" t="s">
        <v>1881</v>
      </c>
    </row>
    <row r="1996" spans="1:2" x14ac:dyDescent="0.25">
      <c r="A1996" t="s">
        <v>4756</v>
      </c>
      <c r="B1996" t="s">
        <v>1883</v>
      </c>
    </row>
    <row r="1997" spans="1:2" x14ac:dyDescent="0.25">
      <c r="A1997" t="s">
        <v>4757</v>
      </c>
      <c r="B1997" t="s">
        <v>1885</v>
      </c>
    </row>
    <row r="1998" spans="1:2" x14ac:dyDescent="0.25">
      <c r="A1998" t="s">
        <v>4758</v>
      </c>
      <c r="B1998" t="s">
        <v>1887</v>
      </c>
    </row>
    <row r="1999" spans="1:2" x14ac:dyDescent="0.25">
      <c r="A1999" t="s">
        <v>4759</v>
      </c>
      <c r="B1999" t="s">
        <v>1889</v>
      </c>
    </row>
    <row r="2000" spans="1:2" x14ac:dyDescent="0.25">
      <c r="A2000" t="s">
        <v>4760</v>
      </c>
      <c r="B2000" t="s">
        <v>1891</v>
      </c>
    </row>
    <row r="2001" spans="1:2" x14ac:dyDescent="0.25">
      <c r="A2001" t="s">
        <v>4761</v>
      </c>
      <c r="B2001" t="s">
        <v>1893</v>
      </c>
    </row>
    <row r="2002" spans="1:2" x14ac:dyDescent="0.25">
      <c r="A2002" t="s">
        <v>4762</v>
      </c>
      <c r="B2002" t="s">
        <v>1895</v>
      </c>
    </row>
    <row r="2003" spans="1:2" x14ac:dyDescent="0.25">
      <c r="A2003" t="s">
        <v>4763</v>
      </c>
      <c r="B2003" t="s">
        <v>1897</v>
      </c>
    </row>
    <row r="2004" spans="1:2" x14ac:dyDescent="0.25">
      <c r="A2004" t="s">
        <v>4764</v>
      </c>
      <c r="B2004" t="s">
        <v>1899</v>
      </c>
    </row>
    <row r="2005" spans="1:2" x14ac:dyDescent="0.25">
      <c r="A2005" t="s">
        <v>4765</v>
      </c>
      <c r="B2005" t="s">
        <v>1901</v>
      </c>
    </row>
    <row r="2006" spans="1:2" x14ac:dyDescent="0.25">
      <c r="A2006" t="s">
        <v>4766</v>
      </c>
      <c r="B2006" t="s">
        <v>1902</v>
      </c>
    </row>
    <row r="2007" spans="1:2" x14ac:dyDescent="0.25">
      <c r="A2007" t="s">
        <v>4767</v>
      </c>
      <c r="B2007" t="s">
        <v>1904</v>
      </c>
    </row>
    <row r="2008" spans="1:2" x14ac:dyDescent="0.25">
      <c r="A2008" t="s">
        <v>4768</v>
      </c>
      <c r="B2008" t="s">
        <v>1906</v>
      </c>
    </row>
    <row r="2009" spans="1:2" x14ac:dyDescent="0.25">
      <c r="A2009" t="s">
        <v>4769</v>
      </c>
      <c r="B2009" t="s">
        <v>1908</v>
      </c>
    </row>
    <row r="2010" spans="1:2" x14ac:dyDescent="0.25">
      <c r="A2010" t="s">
        <v>4770</v>
      </c>
      <c r="B2010" t="s">
        <v>1909</v>
      </c>
    </row>
    <row r="2011" spans="1:2" x14ac:dyDescent="0.25">
      <c r="A2011" t="s">
        <v>4771</v>
      </c>
      <c r="B2011" t="s">
        <v>1911</v>
      </c>
    </row>
    <row r="2012" spans="1:2" x14ac:dyDescent="0.25">
      <c r="A2012" t="s">
        <v>4772</v>
      </c>
      <c r="B2012" t="s">
        <v>1913</v>
      </c>
    </row>
    <row r="2013" spans="1:2" x14ac:dyDescent="0.25">
      <c r="A2013" t="s">
        <v>4773</v>
      </c>
      <c r="B2013" t="s">
        <v>1915</v>
      </c>
    </row>
    <row r="2014" spans="1:2" x14ac:dyDescent="0.25">
      <c r="A2014" t="s">
        <v>4774</v>
      </c>
      <c r="B2014" t="s">
        <v>1917</v>
      </c>
    </row>
    <row r="2015" spans="1:2" x14ac:dyDescent="0.25">
      <c r="A2015" t="s">
        <v>4775</v>
      </c>
      <c r="B2015" t="s">
        <v>1919</v>
      </c>
    </row>
    <row r="2016" spans="1:2" x14ac:dyDescent="0.25">
      <c r="A2016" t="s">
        <v>4776</v>
      </c>
      <c r="B2016" t="s">
        <v>1921</v>
      </c>
    </row>
    <row r="2017" spans="1:2" x14ac:dyDescent="0.25">
      <c r="A2017" t="s">
        <v>4777</v>
      </c>
      <c r="B2017" t="s">
        <v>1923</v>
      </c>
    </row>
    <row r="2018" spans="1:2" x14ac:dyDescent="0.25">
      <c r="A2018" t="s">
        <v>4778</v>
      </c>
      <c r="B2018" t="s">
        <v>1925</v>
      </c>
    </row>
    <row r="2019" spans="1:2" x14ac:dyDescent="0.25">
      <c r="A2019" t="s">
        <v>4779</v>
      </c>
      <c r="B2019" t="s">
        <v>1927</v>
      </c>
    </row>
    <row r="2020" spans="1:2" x14ac:dyDescent="0.25">
      <c r="A2020" t="s">
        <v>4780</v>
      </c>
      <c r="B2020" t="s">
        <v>1928</v>
      </c>
    </row>
    <row r="2021" spans="1:2" x14ac:dyDescent="0.25">
      <c r="A2021" t="s">
        <v>4781</v>
      </c>
      <c r="B2021" t="s">
        <v>1930</v>
      </c>
    </row>
    <row r="2022" spans="1:2" x14ac:dyDescent="0.25">
      <c r="A2022" t="s">
        <v>4782</v>
      </c>
      <c r="B2022" t="s">
        <v>1932</v>
      </c>
    </row>
    <row r="2023" spans="1:2" x14ac:dyDescent="0.25">
      <c r="A2023" t="s">
        <v>4783</v>
      </c>
      <c r="B2023" t="s">
        <v>1933</v>
      </c>
    </row>
    <row r="2024" spans="1:2" x14ac:dyDescent="0.25">
      <c r="A2024" t="s">
        <v>4784</v>
      </c>
      <c r="B2024" t="s">
        <v>1935</v>
      </c>
    </row>
    <row r="2025" spans="1:2" x14ac:dyDescent="0.25">
      <c r="A2025" t="s">
        <v>4785</v>
      </c>
      <c r="B2025" t="s">
        <v>1937</v>
      </c>
    </row>
    <row r="2026" spans="1:2" x14ac:dyDescent="0.25">
      <c r="A2026" t="s">
        <v>4786</v>
      </c>
      <c r="B2026" t="s">
        <v>1939</v>
      </c>
    </row>
    <row r="2027" spans="1:2" x14ac:dyDescent="0.25">
      <c r="A2027" t="s">
        <v>4787</v>
      </c>
      <c r="B2027" t="s">
        <v>1941</v>
      </c>
    </row>
    <row r="2028" spans="1:2" x14ac:dyDescent="0.25">
      <c r="A2028" t="s">
        <v>4788</v>
      </c>
      <c r="B2028" t="s">
        <v>1943</v>
      </c>
    </row>
    <row r="2029" spans="1:2" x14ac:dyDescent="0.25">
      <c r="A2029" t="s">
        <v>4789</v>
      </c>
      <c r="B2029" t="s">
        <v>1945</v>
      </c>
    </row>
    <row r="2030" spans="1:2" x14ac:dyDescent="0.25">
      <c r="A2030" t="s">
        <v>4790</v>
      </c>
      <c r="B2030" t="s">
        <v>1947</v>
      </c>
    </row>
    <row r="2031" spans="1:2" x14ac:dyDescent="0.25">
      <c r="A2031" t="s">
        <v>4791</v>
      </c>
      <c r="B2031" t="s">
        <v>1949</v>
      </c>
    </row>
    <row r="2032" spans="1:2" x14ac:dyDescent="0.25">
      <c r="A2032" t="s">
        <v>4792</v>
      </c>
      <c r="B2032" t="s">
        <v>1951</v>
      </c>
    </row>
    <row r="2033" spans="1:2" x14ac:dyDescent="0.25">
      <c r="A2033" t="s">
        <v>4793</v>
      </c>
      <c r="B2033" t="s">
        <v>1953</v>
      </c>
    </row>
    <row r="2034" spans="1:2" x14ac:dyDescent="0.25">
      <c r="A2034" t="s">
        <v>4794</v>
      </c>
      <c r="B2034" t="s">
        <v>1955</v>
      </c>
    </row>
    <row r="2035" spans="1:2" x14ac:dyDescent="0.25">
      <c r="A2035" t="s">
        <v>4795</v>
      </c>
      <c r="B2035" t="s">
        <v>1957</v>
      </c>
    </row>
    <row r="2036" spans="1:2" x14ac:dyDescent="0.25">
      <c r="A2036" t="s">
        <v>4796</v>
      </c>
      <c r="B2036" t="s">
        <v>1959</v>
      </c>
    </row>
    <row r="2037" spans="1:2" x14ac:dyDescent="0.25">
      <c r="A2037" t="s">
        <v>4797</v>
      </c>
      <c r="B2037" t="s">
        <v>1961</v>
      </c>
    </row>
    <row r="2038" spans="1:2" x14ac:dyDescent="0.25">
      <c r="A2038" t="s">
        <v>4798</v>
      </c>
      <c r="B2038" t="s">
        <v>1963</v>
      </c>
    </row>
    <row r="2039" spans="1:2" x14ac:dyDescent="0.25">
      <c r="A2039" t="s">
        <v>4799</v>
      </c>
      <c r="B2039" t="s">
        <v>1965</v>
      </c>
    </row>
    <row r="2040" spans="1:2" x14ac:dyDescent="0.25">
      <c r="A2040" t="s">
        <v>317</v>
      </c>
      <c r="B2040" t="s">
        <v>1966</v>
      </c>
    </row>
    <row r="2041" spans="1:2" x14ac:dyDescent="0.25">
      <c r="A2041" t="s">
        <v>4800</v>
      </c>
      <c r="B2041" t="s">
        <v>1968</v>
      </c>
    </row>
    <row r="2042" spans="1:2" x14ac:dyDescent="0.25">
      <c r="A2042" t="s">
        <v>4801</v>
      </c>
      <c r="B2042" t="s">
        <v>1970</v>
      </c>
    </row>
    <row r="2043" spans="1:2" x14ac:dyDescent="0.25">
      <c r="A2043" t="s">
        <v>4802</v>
      </c>
      <c r="B2043" t="s">
        <v>1972</v>
      </c>
    </row>
    <row r="2044" spans="1:2" x14ac:dyDescent="0.25">
      <c r="A2044" t="s">
        <v>325</v>
      </c>
      <c r="B2044" t="s">
        <v>1973</v>
      </c>
    </row>
    <row r="2045" spans="1:2" x14ac:dyDescent="0.25">
      <c r="A2045" t="s">
        <v>4803</v>
      </c>
      <c r="B2045" t="s">
        <v>1975</v>
      </c>
    </row>
    <row r="2046" spans="1:2" x14ac:dyDescent="0.25">
      <c r="A2046" t="s">
        <v>4804</v>
      </c>
      <c r="B2046" t="s">
        <v>1977</v>
      </c>
    </row>
    <row r="2047" spans="1:2" x14ac:dyDescent="0.25">
      <c r="A2047" t="s">
        <v>4805</v>
      </c>
      <c r="B2047" t="s">
        <v>1979</v>
      </c>
    </row>
    <row r="2048" spans="1:2" x14ac:dyDescent="0.25">
      <c r="A2048" t="s">
        <v>4806</v>
      </c>
      <c r="B2048" t="s">
        <v>1981</v>
      </c>
    </row>
    <row r="2049" spans="1:2" x14ac:dyDescent="0.25">
      <c r="A2049" t="s">
        <v>4807</v>
      </c>
      <c r="B2049" t="s">
        <v>1983</v>
      </c>
    </row>
    <row r="2050" spans="1:2" x14ac:dyDescent="0.25">
      <c r="A2050" t="s">
        <v>4808</v>
      </c>
      <c r="B2050" t="s">
        <v>1985</v>
      </c>
    </row>
    <row r="2051" spans="1:2" x14ac:dyDescent="0.25">
      <c r="A2051" t="s">
        <v>4809</v>
      </c>
      <c r="B2051" t="s">
        <v>1987</v>
      </c>
    </row>
    <row r="2052" spans="1:2" x14ac:dyDescent="0.25">
      <c r="A2052" t="s">
        <v>4810</v>
      </c>
      <c r="B2052" t="s">
        <v>1989</v>
      </c>
    </row>
    <row r="2053" spans="1:2" x14ac:dyDescent="0.25">
      <c r="A2053" t="s">
        <v>4811</v>
      </c>
      <c r="B2053" t="s">
        <v>1991</v>
      </c>
    </row>
    <row r="2054" spans="1:2" x14ac:dyDescent="0.25">
      <c r="A2054" t="s">
        <v>4812</v>
      </c>
      <c r="B2054" t="s">
        <v>1993</v>
      </c>
    </row>
    <row r="2055" spans="1:2" x14ac:dyDescent="0.25">
      <c r="A2055" t="s">
        <v>327</v>
      </c>
      <c r="B2055" t="s">
        <v>1994</v>
      </c>
    </row>
    <row r="2056" spans="1:2" x14ac:dyDescent="0.25">
      <c r="A2056" t="s">
        <v>4813</v>
      </c>
      <c r="B2056" t="s">
        <v>1996</v>
      </c>
    </row>
    <row r="2057" spans="1:2" x14ac:dyDescent="0.25">
      <c r="A2057" t="s">
        <v>4814</v>
      </c>
      <c r="B2057" t="s">
        <v>1998</v>
      </c>
    </row>
    <row r="2058" spans="1:2" x14ac:dyDescent="0.25">
      <c r="A2058" t="s">
        <v>4815</v>
      </c>
      <c r="B2058" t="s">
        <v>2000</v>
      </c>
    </row>
    <row r="2059" spans="1:2" x14ac:dyDescent="0.25">
      <c r="A2059" t="s">
        <v>4816</v>
      </c>
      <c r="B2059" t="s">
        <v>2002</v>
      </c>
    </row>
    <row r="2060" spans="1:2" x14ac:dyDescent="0.25">
      <c r="A2060" t="s">
        <v>4817</v>
      </c>
      <c r="B2060" t="s">
        <v>2004</v>
      </c>
    </row>
    <row r="2061" spans="1:2" x14ac:dyDescent="0.25">
      <c r="A2061" t="s">
        <v>308</v>
      </c>
      <c r="B2061" t="s">
        <v>2005</v>
      </c>
    </row>
    <row r="2062" spans="1:2" x14ac:dyDescent="0.25">
      <c r="A2062" t="s">
        <v>4818</v>
      </c>
      <c r="B2062" t="s">
        <v>2007</v>
      </c>
    </row>
    <row r="2063" spans="1:2" x14ac:dyDescent="0.25">
      <c r="A2063" t="s">
        <v>4819</v>
      </c>
      <c r="B2063" t="s">
        <v>2008</v>
      </c>
    </row>
    <row r="2064" spans="1:2" x14ac:dyDescent="0.25">
      <c r="A2064" t="s">
        <v>4820</v>
      </c>
      <c r="B2064" t="s">
        <v>2010</v>
      </c>
    </row>
    <row r="2065" spans="1:2" x14ac:dyDescent="0.25">
      <c r="A2065" t="s">
        <v>4821</v>
      </c>
      <c r="B2065" t="s">
        <v>2012</v>
      </c>
    </row>
    <row r="2066" spans="1:2" x14ac:dyDescent="0.25">
      <c r="A2066" t="s">
        <v>4822</v>
      </c>
      <c r="B2066" t="s">
        <v>2014</v>
      </c>
    </row>
    <row r="2067" spans="1:2" x14ac:dyDescent="0.25">
      <c r="A2067" t="s">
        <v>4823</v>
      </c>
      <c r="B2067" t="s">
        <v>2016</v>
      </c>
    </row>
    <row r="2068" spans="1:2" x14ac:dyDescent="0.25">
      <c r="A2068" t="s">
        <v>4824</v>
      </c>
      <c r="B2068" t="s">
        <v>2018</v>
      </c>
    </row>
    <row r="2069" spans="1:2" x14ac:dyDescent="0.25">
      <c r="A2069" t="s">
        <v>4825</v>
      </c>
      <c r="B2069" t="s">
        <v>2020</v>
      </c>
    </row>
    <row r="2070" spans="1:2" x14ac:dyDescent="0.25">
      <c r="A2070" t="s">
        <v>4826</v>
      </c>
      <c r="B2070" t="s">
        <v>2022</v>
      </c>
    </row>
    <row r="2071" spans="1:2" x14ac:dyDescent="0.25">
      <c r="A2071" t="s">
        <v>4827</v>
      </c>
      <c r="B2071" t="s">
        <v>2024</v>
      </c>
    </row>
    <row r="2072" spans="1:2" x14ac:dyDescent="0.25">
      <c r="A2072" t="s">
        <v>4828</v>
      </c>
      <c r="B2072" t="s">
        <v>2026</v>
      </c>
    </row>
    <row r="2073" spans="1:2" x14ac:dyDescent="0.25">
      <c r="A2073" t="s">
        <v>4829</v>
      </c>
      <c r="B2073" t="s">
        <v>2028</v>
      </c>
    </row>
    <row r="2074" spans="1:2" x14ac:dyDescent="0.25">
      <c r="A2074" t="s">
        <v>4830</v>
      </c>
      <c r="B2074" t="s">
        <v>2030</v>
      </c>
    </row>
    <row r="2075" spans="1:2" x14ac:dyDescent="0.25">
      <c r="A2075" t="s">
        <v>4831</v>
      </c>
      <c r="B2075" t="s">
        <v>2032</v>
      </c>
    </row>
    <row r="2076" spans="1:2" x14ac:dyDescent="0.25">
      <c r="A2076" t="s">
        <v>4832</v>
      </c>
      <c r="B2076" t="s">
        <v>2034</v>
      </c>
    </row>
    <row r="2077" spans="1:2" x14ac:dyDescent="0.25">
      <c r="A2077" t="s">
        <v>4833</v>
      </c>
      <c r="B2077" t="s">
        <v>2036</v>
      </c>
    </row>
    <row r="2078" spans="1:2" x14ac:dyDescent="0.25">
      <c r="A2078" t="s">
        <v>4834</v>
      </c>
      <c r="B2078" t="s">
        <v>2038</v>
      </c>
    </row>
    <row r="2079" spans="1:2" x14ac:dyDescent="0.25">
      <c r="A2079" t="s">
        <v>4835</v>
      </c>
      <c r="B2079" t="s">
        <v>2040</v>
      </c>
    </row>
    <row r="2080" spans="1:2" x14ac:dyDescent="0.25">
      <c r="A2080" t="s">
        <v>4836</v>
      </c>
      <c r="B2080" t="s">
        <v>2042</v>
      </c>
    </row>
    <row r="2081" spans="1:2" x14ac:dyDescent="0.25">
      <c r="A2081" t="s">
        <v>4837</v>
      </c>
      <c r="B2081" t="s">
        <v>2044</v>
      </c>
    </row>
    <row r="2082" spans="1:2" x14ac:dyDescent="0.25">
      <c r="A2082" t="s">
        <v>4838</v>
      </c>
      <c r="B2082" t="s">
        <v>2046</v>
      </c>
    </row>
    <row r="2083" spans="1:2" x14ac:dyDescent="0.25">
      <c r="A2083" t="s">
        <v>4839</v>
      </c>
      <c r="B2083" t="s">
        <v>2048</v>
      </c>
    </row>
    <row r="2084" spans="1:2" x14ac:dyDescent="0.25">
      <c r="A2084" t="s">
        <v>4840</v>
      </c>
      <c r="B2084" t="s">
        <v>2050</v>
      </c>
    </row>
    <row r="2085" spans="1:2" x14ac:dyDescent="0.25">
      <c r="A2085" t="s">
        <v>4841</v>
      </c>
      <c r="B2085" t="s">
        <v>2052</v>
      </c>
    </row>
    <row r="2086" spans="1:2" x14ac:dyDescent="0.25">
      <c r="A2086" t="s">
        <v>4842</v>
      </c>
      <c r="B2086" t="s">
        <v>2054</v>
      </c>
    </row>
    <row r="2087" spans="1:2" x14ac:dyDescent="0.25">
      <c r="A2087" t="s">
        <v>4843</v>
      </c>
      <c r="B2087" t="s">
        <v>2056</v>
      </c>
    </row>
    <row r="2088" spans="1:2" x14ac:dyDescent="0.25">
      <c r="A2088" t="s">
        <v>4844</v>
      </c>
      <c r="B2088" t="s">
        <v>2058</v>
      </c>
    </row>
    <row r="2089" spans="1:2" x14ac:dyDescent="0.25">
      <c r="A2089" t="s">
        <v>4845</v>
      </c>
      <c r="B2089" t="s">
        <v>2060</v>
      </c>
    </row>
    <row r="2090" spans="1:2" x14ac:dyDescent="0.25">
      <c r="A2090" t="s">
        <v>4846</v>
      </c>
      <c r="B2090" t="s">
        <v>2062</v>
      </c>
    </row>
    <row r="2091" spans="1:2" x14ac:dyDescent="0.25">
      <c r="A2091" t="s">
        <v>4847</v>
      </c>
      <c r="B2091" t="s">
        <v>2063</v>
      </c>
    </row>
    <row r="2092" spans="1:2" x14ac:dyDescent="0.25">
      <c r="A2092" t="s">
        <v>4848</v>
      </c>
      <c r="B2092" t="s">
        <v>2065</v>
      </c>
    </row>
    <row r="2093" spans="1:2" x14ac:dyDescent="0.25">
      <c r="A2093" t="s">
        <v>4849</v>
      </c>
      <c r="B2093" t="s">
        <v>2067</v>
      </c>
    </row>
    <row r="2094" spans="1:2" x14ac:dyDescent="0.25">
      <c r="A2094" t="s">
        <v>4850</v>
      </c>
      <c r="B2094" t="s">
        <v>2069</v>
      </c>
    </row>
    <row r="2095" spans="1:2" x14ac:dyDescent="0.25">
      <c r="A2095" t="s">
        <v>4851</v>
      </c>
      <c r="B2095" t="s">
        <v>2071</v>
      </c>
    </row>
    <row r="2096" spans="1:2" x14ac:dyDescent="0.25">
      <c r="A2096" t="s">
        <v>4852</v>
      </c>
      <c r="B2096" t="s">
        <v>2073</v>
      </c>
    </row>
    <row r="2097" spans="1:2" x14ac:dyDescent="0.25">
      <c r="A2097" t="s">
        <v>4853</v>
      </c>
      <c r="B2097" t="s">
        <v>2075</v>
      </c>
    </row>
    <row r="2098" spans="1:2" x14ac:dyDescent="0.25">
      <c r="A2098" t="s">
        <v>4854</v>
      </c>
      <c r="B2098" t="s">
        <v>2077</v>
      </c>
    </row>
    <row r="2099" spans="1:2" x14ac:dyDescent="0.25">
      <c r="A2099" t="s">
        <v>342</v>
      </c>
      <c r="B2099" t="s">
        <v>2079</v>
      </c>
    </row>
    <row r="2100" spans="1:2" x14ac:dyDescent="0.25">
      <c r="A2100" t="s">
        <v>4855</v>
      </c>
      <c r="B2100" t="s">
        <v>2081</v>
      </c>
    </row>
    <row r="2101" spans="1:2" x14ac:dyDescent="0.25">
      <c r="A2101" t="s">
        <v>4856</v>
      </c>
      <c r="B2101" t="s">
        <v>2083</v>
      </c>
    </row>
    <row r="2102" spans="1:2" x14ac:dyDescent="0.25">
      <c r="A2102" t="s">
        <v>4857</v>
      </c>
      <c r="B2102" t="s">
        <v>2085</v>
      </c>
    </row>
    <row r="2103" spans="1:2" x14ac:dyDescent="0.25">
      <c r="A2103" t="s">
        <v>4858</v>
      </c>
      <c r="B2103" t="s">
        <v>2087</v>
      </c>
    </row>
    <row r="2104" spans="1:2" x14ac:dyDescent="0.25">
      <c r="A2104" t="s">
        <v>4859</v>
      </c>
      <c r="B2104" t="s">
        <v>2089</v>
      </c>
    </row>
    <row r="2105" spans="1:2" x14ac:dyDescent="0.25">
      <c r="A2105" t="s">
        <v>4860</v>
      </c>
      <c r="B2105" t="s">
        <v>2091</v>
      </c>
    </row>
    <row r="2106" spans="1:2" x14ac:dyDescent="0.25">
      <c r="A2106" t="s">
        <v>4861</v>
      </c>
      <c r="B2106" t="s">
        <v>2093</v>
      </c>
    </row>
    <row r="2107" spans="1:2" x14ac:dyDescent="0.25">
      <c r="A2107" t="s">
        <v>4862</v>
      </c>
      <c r="B2107" t="s">
        <v>2095</v>
      </c>
    </row>
    <row r="2108" spans="1:2" x14ac:dyDescent="0.25">
      <c r="A2108" t="s">
        <v>4863</v>
      </c>
      <c r="B2108" t="s">
        <v>2097</v>
      </c>
    </row>
    <row r="2109" spans="1:2" x14ac:dyDescent="0.25">
      <c r="A2109" t="s">
        <v>4864</v>
      </c>
      <c r="B2109" t="s">
        <v>2099</v>
      </c>
    </row>
    <row r="2110" spans="1:2" x14ac:dyDescent="0.25">
      <c r="A2110" t="s">
        <v>4865</v>
      </c>
      <c r="B2110" t="s">
        <v>2101</v>
      </c>
    </row>
    <row r="2111" spans="1:2" x14ac:dyDescent="0.25">
      <c r="A2111" t="s">
        <v>4866</v>
      </c>
      <c r="B2111" t="s">
        <v>2103</v>
      </c>
    </row>
    <row r="2112" spans="1:2" x14ac:dyDescent="0.25">
      <c r="A2112" t="s">
        <v>4867</v>
      </c>
      <c r="B2112" t="s">
        <v>2105</v>
      </c>
    </row>
    <row r="2113" spans="1:2" x14ac:dyDescent="0.25">
      <c r="A2113" t="s">
        <v>4868</v>
      </c>
      <c r="B2113" t="s">
        <v>2107</v>
      </c>
    </row>
    <row r="2114" spans="1:2" x14ac:dyDescent="0.25">
      <c r="A2114" t="s">
        <v>4869</v>
      </c>
      <c r="B2114" t="s">
        <v>2109</v>
      </c>
    </row>
    <row r="2115" spans="1:2" x14ac:dyDescent="0.25">
      <c r="A2115" t="s">
        <v>4870</v>
      </c>
      <c r="B2115" t="s">
        <v>2111</v>
      </c>
    </row>
    <row r="2116" spans="1:2" x14ac:dyDescent="0.25">
      <c r="A2116" t="s">
        <v>4871</v>
      </c>
      <c r="B2116" t="s">
        <v>2113</v>
      </c>
    </row>
    <row r="2117" spans="1:2" x14ac:dyDescent="0.25">
      <c r="A2117" t="s">
        <v>4872</v>
      </c>
      <c r="B2117" t="s">
        <v>2115</v>
      </c>
    </row>
    <row r="2118" spans="1:2" x14ac:dyDescent="0.25">
      <c r="A2118" t="s">
        <v>4873</v>
      </c>
      <c r="B2118" t="s">
        <v>2117</v>
      </c>
    </row>
    <row r="2119" spans="1:2" x14ac:dyDescent="0.25">
      <c r="A2119" t="s">
        <v>4874</v>
      </c>
      <c r="B2119" t="s">
        <v>2119</v>
      </c>
    </row>
    <row r="2120" spans="1:2" x14ac:dyDescent="0.25">
      <c r="A2120" t="s">
        <v>4875</v>
      </c>
      <c r="B2120" t="s">
        <v>2121</v>
      </c>
    </row>
    <row r="2121" spans="1:2" x14ac:dyDescent="0.25">
      <c r="A2121" t="s">
        <v>4876</v>
      </c>
      <c r="B2121" t="s">
        <v>2123</v>
      </c>
    </row>
    <row r="2122" spans="1:2" x14ac:dyDescent="0.25">
      <c r="A2122" t="s">
        <v>4877</v>
      </c>
      <c r="B2122" t="s">
        <v>2125</v>
      </c>
    </row>
    <row r="2123" spans="1:2" x14ac:dyDescent="0.25">
      <c r="A2123" t="s">
        <v>4878</v>
      </c>
      <c r="B2123" t="s">
        <v>2127</v>
      </c>
    </row>
    <row r="2124" spans="1:2" x14ac:dyDescent="0.25">
      <c r="A2124" t="s">
        <v>4879</v>
      </c>
      <c r="B2124" t="s">
        <v>2129</v>
      </c>
    </row>
    <row r="2125" spans="1:2" x14ac:dyDescent="0.25">
      <c r="A2125" t="s">
        <v>4880</v>
      </c>
      <c r="B2125" t="s">
        <v>2131</v>
      </c>
    </row>
    <row r="2126" spans="1:2" x14ac:dyDescent="0.25">
      <c r="A2126" t="s">
        <v>4881</v>
      </c>
      <c r="B2126" t="s">
        <v>2133</v>
      </c>
    </row>
    <row r="2127" spans="1:2" x14ac:dyDescent="0.25">
      <c r="A2127" t="s">
        <v>4882</v>
      </c>
      <c r="B2127" t="s">
        <v>2135</v>
      </c>
    </row>
    <row r="2128" spans="1:2" x14ac:dyDescent="0.25">
      <c r="A2128" t="s">
        <v>4883</v>
      </c>
      <c r="B2128" t="s">
        <v>2137</v>
      </c>
    </row>
    <row r="2129" spans="1:2" x14ac:dyDescent="0.25">
      <c r="A2129" t="s">
        <v>4884</v>
      </c>
      <c r="B2129" t="s">
        <v>2139</v>
      </c>
    </row>
    <row r="2130" spans="1:2" x14ac:dyDescent="0.25">
      <c r="A2130" t="s">
        <v>4885</v>
      </c>
      <c r="B2130" t="s">
        <v>2141</v>
      </c>
    </row>
    <row r="2131" spans="1:2" x14ac:dyDescent="0.25">
      <c r="A2131" t="s">
        <v>4886</v>
      </c>
      <c r="B2131" t="s">
        <v>2143</v>
      </c>
    </row>
    <row r="2132" spans="1:2" x14ac:dyDescent="0.25">
      <c r="A2132" t="s">
        <v>4887</v>
      </c>
      <c r="B2132" t="s">
        <v>2145</v>
      </c>
    </row>
    <row r="2133" spans="1:2" x14ac:dyDescent="0.25">
      <c r="A2133" t="s">
        <v>4888</v>
      </c>
      <c r="B2133" t="s">
        <v>2147</v>
      </c>
    </row>
    <row r="2134" spans="1:2" x14ac:dyDescent="0.25">
      <c r="A2134" t="s">
        <v>4889</v>
      </c>
      <c r="B2134" t="s">
        <v>2149</v>
      </c>
    </row>
    <row r="2135" spans="1:2" x14ac:dyDescent="0.25">
      <c r="A2135" t="s">
        <v>4890</v>
      </c>
      <c r="B2135" t="s">
        <v>2151</v>
      </c>
    </row>
    <row r="2136" spans="1:2" x14ac:dyDescent="0.25">
      <c r="A2136" t="s">
        <v>4891</v>
      </c>
      <c r="B2136" t="s">
        <v>2153</v>
      </c>
    </row>
    <row r="2137" spans="1:2" x14ac:dyDescent="0.25">
      <c r="A2137" t="s">
        <v>4892</v>
      </c>
      <c r="B2137" t="s">
        <v>2155</v>
      </c>
    </row>
    <row r="2138" spans="1:2" x14ac:dyDescent="0.25">
      <c r="A2138" t="s">
        <v>4893</v>
      </c>
      <c r="B2138" t="s">
        <v>2157</v>
      </c>
    </row>
    <row r="2139" spans="1:2" x14ac:dyDescent="0.25">
      <c r="A2139" t="s">
        <v>4894</v>
      </c>
      <c r="B2139" t="s">
        <v>2159</v>
      </c>
    </row>
    <row r="2140" spans="1:2" x14ac:dyDescent="0.25">
      <c r="A2140" t="s">
        <v>4895</v>
      </c>
      <c r="B2140" t="s">
        <v>2160</v>
      </c>
    </row>
    <row r="2141" spans="1:2" x14ac:dyDescent="0.25">
      <c r="A2141" t="s">
        <v>4896</v>
      </c>
      <c r="B2141" t="s">
        <v>2162</v>
      </c>
    </row>
    <row r="2142" spans="1:2" x14ac:dyDescent="0.25">
      <c r="A2142" t="s">
        <v>4897</v>
      </c>
      <c r="B2142" t="s">
        <v>2164</v>
      </c>
    </row>
    <row r="2143" spans="1:2" x14ac:dyDescent="0.25">
      <c r="A2143" t="s">
        <v>4898</v>
      </c>
      <c r="B2143" t="s">
        <v>2166</v>
      </c>
    </row>
    <row r="2144" spans="1:2" x14ac:dyDescent="0.25">
      <c r="A2144" t="s">
        <v>4899</v>
      </c>
      <c r="B2144" t="s">
        <v>2168</v>
      </c>
    </row>
    <row r="2145" spans="1:2" x14ac:dyDescent="0.25">
      <c r="A2145" t="s">
        <v>4900</v>
      </c>
      <c r="B2145" t="s">
        <v>2170</v>
      </c>
    </row>
    <row r="2146" spans="1:2" x14ac:dyDescent="0.25">
      <c r="A2146" t="s">
        <v>4901</v>
      </c>
      <c r="B2146" t="s">
        <v>2172</v>
      </c>
    </row>
    <row r="2147" spans="1:2" x14ac:dyDescent="0.25">
      <c r="A2147" t="s">
        <v>4902</v>
      </c>
      <c r="B2147" t="s">
        <v>2174</v>
      </c>
    </row>
    <row r="2148" spans="1:2" x14ac:dyDescent="0.25">
      <c r="A2148" t="s">
        <v>4903</v>
      </c>
      <c r="B2148" t="s">
        <v>2176</v>
      </c>
    </row>
    <row r="2149" spans="1:2" x14ac:dyDescent="0.25">
      <c r="A2149" t="s">
        <v>4904</v>
      </c>
      <c r="B2149" t="s">
        <v>2178</v>
      </c>
    </row>
    <row r="2150" spans="1:2" x14ac:dyDescent="0.25">
      <c r="A2150" t="s">
        <v>4905</v>
      </c>
      <c r="B2150" t="s">
        <v>2180</v>
      </c>
    </row>
    <row r="2151" spans="1:2" x14ac:dyDescent="0.25">
      <c r="A2151" t="s">
        <v>4906</v>
      </c>
      <c r="B2151" t="s">
        <v>2182</v>
      </c>
    </row>
    <row r="2152" spans="1:2" x14ac:dyDescent="0.25">
      <c r="A2152" t="s">
        <v>400</v>
      </c>
      <c r="B2152" t="s">
        <v>2183</v>
      </c>
    </row>
    <row r="2153" spans="1:2" x14ac:dyDescent="0.25">
      <c r="A2153" t="s">
        <v>4907</v>
      </c>
      <c r="B2153" t="s">
        <v>2185</v>
      </c>
    </row>
    <row r="2154" spans="1:2" x14ac:dyDescent="0.25">
      <c r="A2154" t="s">
        <v>4908</v>
      </c>
      <c r="B2154" t="s">
        <v>2187</v>
      </c>
    </row>
    <row r="2155" spans="1:2" x14ac:dyDescent="0.25">
      <c r="A2155" t="s">
        <v>4909</v>
      </c>
      <c r="B2155" t="s">
        <v>2189</v>
      </c>
    </row>
    <row r="2156" spans="1:2" x14ac:dyDescent="0.25">
      <c r="A2156" t="s">
        <v>4910</v>
      </c>
      <c r="B2156" t="s">
        <v>2191</v>
      </c>
    </row>
    <row r="2157" spans="1:2" x14ac:dyDescent="0.25">
      <c r="A2157" t="s">
        <v>333</v>
      </c>
      <c r="B2157" t="s">
        <v>2193</v>
      </c>
    </row>
    <row r="2158" spans="1:2" x14ac:dyDescent="0.25">
      <c r="A2158" t="s">
        <v>4911</v>
      </c>
      <c r="B2158" t="s">
        <v>2195</v>
      </c>
    </row>
    <row r="2159" spans="1:2" x14ac:dyDescent="0.25">
      <c r="A2159" t="s">
        <v>4912</v>
      </c>
      <c r="B2159" t="s">
        <v>2197</v>
      </c>
    </row>
    <row r="2160" spans="1:2" x14ac:dyDescent="0.25">
      <c r="A2160" t="s">
        <v>4913</v>
      </c>
      <c r="B2160" t="s">
        <v>2199</v>
      </c>
    </row>
    <row r="2161" spans="1:2" x14ac:dyDescent="0.25">
      <c r="A2161" t="s">
        <v>4914</v>
      </c>
      <c r="B2161" t="s">
        <v>2201</v>
      </c>
    </row>
    <row r="2162" spans="1:2" x14ac:dyDescent="0.25">
      <c r="A2162" t="s">
        <v>4915</v>
      </c>
      <c r="B2162" t="s">
        <v>2203</v>
      </c>
    </row>
    <row r="2163" spans="1:2" x14ac:dyDescent="0.25">
      <c r="A2163" t="s">
        <v>4916</v>
      </c>
      <c r="B2163" t="s">
        <v>2205</v>
      </c>
    </row>
    <row r="2164" spans="1:2" x14ac:dyDescent="0.25">
      <c r="A2164" t="s">
        <v>4917</v>
      </c>
      <c r="B2164" t="s">
        <v>2207</v>
      </c>
    </row>
    <row r="2165" spans="1:2" x14ac:dyDescent="0.25">
      <c r="A2165" t="s">
        <v>4918</v>
      </c>
      <c r="B2165" t="s">
        <v>2209</v>
      </c>
    </row>
    <row r="2166" spans="1:2" x14ac:dyDescent="0.25">
      <c r="A2166" t="s">
        <v>4919</v>
      </c>
      <c r="B2166" t="s">
        <v>2211</v>
      </c>
    </row>
    <row r="2167" spans="1:2" x14ac:dyDescent="0.25">
      <c r="A2167" t="s">
        <v>293</v>
      </c>
      <c r="B2167" t="s">
        <v>2213</v>
      </c>
    </row>
    <row r="2168" spans="1:2" x14ac:dyDescent="0.25">
      <c r="A2168" t="s">
        <v>4920</v>
      </c>
      <c r="B2168" t="s">
        <v>2215</v>
      </c>
    </row>
    <row r="2169" spans="1:2" x14ac:dyDescent="0.25">
      <c r="A2169" t="s">
        <v>4921</v>
      </c>
      <c r="B2169" t="s">
        <v>2217</v>
      </c>
    </row>
    <row r="2170" spans="1:2" x14ac:dyDescent="0.25">
      <c r="A2170" t="s">
        <v>4922</v>
      </c>
      <c r="B2170" t="s">
        <v>2219</v>
      </c>
    </row>
    <row r="2171" spans="1:2" x14ac:dyDescent="0.25">
      <c r="A2171" t="s">
        <v>4923</v>
      </c>
      <c r="B2171" t="s">
        <v>2221</v>
      </c>
    </row>
    <row r="2172" spans="1:2" x14ac:dyDescent="0.25">
      <c r="A2172" t="s">
        <v>4924</v>
      </c>
      <c r="B2172" t="s">
        <v>2223</v>
      </c>
    </row>
    <row r="2173" spans="1:2" x14ac:dyDescent="0.25">
      <c r="A2173" t="s">
        <v>4925</v>
      </c>
      <c r="B2173" t="s">
        <v>2225</v>
      </c>
    </row>
    <row r="2174" spans="1:2" x14ac:dyDescent="0.25">
      <c r="A2174" t="s">
        <v>4926</v>
      </c>
      <c r="B2174" t="s">
        <v>2227</v>
      </c>
    </row>
    <row r="2175" spans="1:2" x14ac:dyDescent="0.25">
      <c r="A2175" t="s">
        <v>4927</v>
      </c>
      <c r="B2175" t="s">
        <v>2229</v>
      </c>
    </row>
    <row r="2176" spans="1:2" x14ac:dyDescent="0.25">
      <c r="A2176" t="s">
        <v>4928</v>
      </c>
      <c r="B2176" t="s">
        <v>2231</v>
      </c>
    </row>
    <row r="2177" spans="1:2" x14ac:dyDescent="0.25">
      <c r="A2177" t="s">
        <v>4929</v>
      </c>
      <c r="B2177" t="s">
        <v>2233</v>
      </c>
    </row>
    <row r="2178" spans="1:2" x14ac:dyDescent="0.25">
      <c r="A2178" t="s">
        <v>4930</v>
      </c>
      <c r="B2178" t="s">
        <v>2235</v>
      </c>
    </row>
    <row r="2179" spans="1:2" x14ac:dyDescent="0.25">
      <c r="A2179" t="s">
        <v>4931</v>
      </c>
      <c r="B2179" t="s">
        <v>2237</v>
      </c>
    </row>
    <row r="2180" spans="1:2" x14ac:dyDescent="0.25">
      <c r="A2180" t="s">
        <v>4932</v>
      </c>
      <c r="B2180" t="s">
        <v>2239</v>
      </c>
    </row>
    <row r="2181" spans="1:2" x14ac:dyDescent="0.25">
      <c r="A2181" t="s">
        <v>4933</v>
      </c>
      <c r="B2181" t="s">
        <v>2241</v>
      </c>
    </row>
    <row r="2182" spans="1:2" x14ac:dyDescent="0.25">
      <c r="A2182" t="s">
        <v>371</v>
      </c>
      <c r="B2182" t="s">
        <v>2243</v>
      </c>
    </row>
    <row r="2183" spans="1:2" x14ac:dyDescent="0.25">
      <c r="A2183" t="s">
        <v>4934</v>
      </c>
      <c r="B2183" t="s">
        <v>2245</v>
      </c>
    </row>
    <row r="2184" spans="1:2" x14ac:dyDescent="0.25">
      <c r="A2184" t="s">
        <v>4935</v>
      </c>
      <c r="B2184" t="s">
        <v>2247</v>
      </c>
    </row>
    <row r="2185" spans="1:2" x14ac:dyDescent="0.25">
      <c r="A2185" t="s">
        <v>4936</v>
      </c>
      <c r="B2185" t="s">
        <v>2249</v>
      </c>
    </row>
    <row r="2186" spans="1:2" x14ac:dyDescent="0.25">
      <c r="A2186" t="s">
        <v>4937</v>
      </c>
      <c r="B2186" t="s">
        <v>2251</v>
      </c>
    </row>
    <row r="2187" spans="1:2" x14ac:dyDescent="0.25">
      <c r="A2187" t="s">
        <v>4938</v>
      </c>
      <c r="B2187" t="s">
        <v>2253</v>
      </c>
    </row>
    <row r="2188" spans="1:2" x14ac:dyDescent="0.25">
      <c r="A2188" t="s">
        <v>4939</v>
      </c>
      <c r="B2188" t="s">
        <v>2255</v>
      </c>
    </row>
    <row r="2189" spans="1:2" x14ac:dyDescent="0.25">
      <c r="A2189" t="s">
        <v>4940</v>
      </c>
      <c r="B2189" t="s">
        <v>2257</v>
      </c>
    </row>
    <row r="2190" spans="1:2" x14ac:dyDescent="0.25">
      <c r="A2190" t="s">
        <v>4941</v>
      </c>
      <c r="B2190" t="s">
        <v>2258</v>
      </c>
    </row>
    <row r="2191" spans="1:2" x14ac:dyDescent="0.25">
      <c r="A2191" t="s">
        <v>4942</v>
      </c>
      <c r="B2191" t="s">
        <v>2260</v>
      </c>
    </row>
    <row r="2192" spans="1:2" x14ac:dyDescent="0.25">
      <c r="A2192" t="s">
        <v>4943</v>
      </c>
      <c r="B2192" t="s">
        <v>2262</v>
      </c>
    </row>
    <row r="2193" spans="1:2" x14ac:dyDescent="0.25">
      <c r="A2193" t="s">
        <v>4944</v>
      </c>
      <c r="B2193" t="s">
        <v>2264</v>
      </c>
    </row>
    <row r="2194" spans="1:2" x14ac:dyDescent="0.25">
      <c r="A2194" t="s">
        <v>4945</v>
      </c>
      <c r="B2194" t="s">
        <v>2266</v>
      </c>
    </row>
    <row r="2195" spans="1:2" x14ac:dyDescent="0.25">
      <c r="A2195" t="s">
        <v>4946</v>
      </c>
      <c r="B2195" t="s">
        <v>2268</v>
      </c>
    </row>
    <row r="2196" spans="1:2" x14ac:dyDescent="0.25">
      <c r="A2196" t="s">
        <v>4947</v>
      </c>
      <c r="B2196" t="s">
        <v>2269</v>
      </c>
    </row>
    <row r="2197" spans="1:2" x14ac:dyDescent="0.25">
      <c r="A2197" t="s">
        <v>4948</v>
      </c>
      <c r="B2197" t="s">
        <v>2271</v>
      </c>
    </row>
    <row r="2198" spans="1:2" x14ac:dyDescent="0.25">
      <c r="A2198" t="s">
        <v>4949</v>
      </c>
      <c r="B2198" t="s">
        <v>2273</v>
      </c>
    </row>
    <row r="2199" spans="1:2" x14ac:dyDescent="0.25">
      <c r="A2199" t="s">
        <v>4950</v>
      </c>
      <c r="B2199" t="s">
        <v>2275</v>
      </c>
    </row>
    <row r="2200" spans="1:2" x14ac:dyDescent="0.25">
      <c r="A2200" t="s">
        <v>4951</v>
      </c>
      <c r="B2200" t="s">
        <v>2277</v>
      </c>
    </row>
    <row r="2201" spans="1:2" x14ac:dyDescent="0.25">
      <c r="A2201" t="s">
        <v>4952</v>
      </c>
      <c r="B2201" t="s">
        <v>2279</v>
      </c>
    </row>
    <row r="2202" spans="1:2" x14ac:dyDescent="0.25">
      <c r="A2202" t="s">
        <v>4953</v>
      </c>
      <c r="B2202" t="s">
        <v>2281</v>
      </c>
    </row>
    <row r="2203" spans="1:2" x14ac:dyDescent="0.25">
      <c r="A2203" t="s">
        <v>4954</v>
      </c>
      <c r="B2203" t="s">
        <v>2283</v>
      </c>
    </row>
    <row r="2204" spans="1:2" x14ac:dyDescent="0.25">
      <c r="A2204" t="s">
        <v>4955</v>
      </c>
      <c r="B2204" t="s">
        <v>2285</v>
      </c>
    </row>
    <row r="2205" spans="1:2" x14ac:dyDescent="0.25">
      <c r="A2205" t="s">
        <v>405</v>
      </c>
      <c r="B2205" t="s">
        <v>2287</v>
      </c>
    </row>
    <row r="2206" spans="1:2" x14ac:dyDescent="0.25">
      <c r="A2206" t="s">
        <v>4956</v>
      </c>
      <c r="B2206" t="s">
        <v>2289</v>
      </c>
    </row>
    <row r="2207" spans="1:2" x14ac:dyDescent="0.25">
      <c r="A2207" t="s">
        <v>4957</v>
      </c>
      <c r="B2207" t="s">
        <v>2291</v>
      </c>
    </row>
    <row r="2208" spans="1:2" x14ac:dyDescent="0.25">
      <c r="A2208" t="s">
        <v>4958</v>
      </c>
      <c r="B2208" t="s">
        <v>2293</v>
      </c>
    </row>
    <row r="2209" spans="1:2" x14ac:dyDescent="0.25">
      <c r="A2209" t="s">
        <v>4959</v>
      </c>
      <c r="B2209" t="s">
        <v>2295</v>
      </c>
    </row>
    <row r="2210" spans="1:2" x14ac:dyDescent="0.25">
      <c r="A2210" t="s">
        <v>4960</v>
      </c>
      <c r="B2210" t="s">
        <v>2297</v>
      </c>
    </row>
    <row r="2211" spans="1:2" x14ac:dyDescent="0.25">
      <c r="A2211" t="s">
        <v>4961</v>
      </c>
      <c r="B2211" t="s">
        <v>2299</v>
      </c>
    </row>
    <row r="2212" spans="1:2" x14ac:dyDescent="0.25">
      <c r="A2212" t="s">
        <v>4962</v>
      </c>
      <c r="B2212" t="s">
        <v>2301</v>
      </c>
    </row>
    <row r="2213" spans="1:2" x14ac:dyDescent="0.25">
      <c r="A2213" t="s">
        <v>4963</v>
      </c>
      <c r="B2213" t="s">
        <v>2303</v>
      </c>
    </row>
    <row r="2214" spans="1:2" x14ac:dyDescent="0.25">
      <c r="A2214" t="s">
        <v>4964</v>
      </c>
      <c r="B2214" t="s">
        <v>2305</v>
      </c>
    </row>
    <row r="2215" spans="1:2" x14ac:dyDescent="0.25">
      <c r="A2215" t="s">
        <v>4965</v>
      </c>
      <c r="B2215" t="s">
        <v>2307</v>
      </c>
    </row>
    <row r="2216" spans="1:2" x14ac:dyDescent="0.25">
      <c r="A2216" t="s">
        <v>4966</v>
      </c>
      <c r="B2216" t="s">
        <v>2309</v>
      </c>
    </row>
    <row r="2217" spans="1:2" x14ac:dyDescent="0.25">
      <c r="A2217" t="s">
        <v>4967</v>
      </c>
      <c r="B2217" t="s">
        <v>2311</v>
      </c>
    </row>
    <row r="2218" spans="1:2" x14ac:dyDescent="0.25">
      <c r="A2218" t="s">
        <v>402</v>
      </c>
      <c r="B2218" t="s">
        <v>2313</v>
      </c>
    </row>
    <row r="2219" spans="1:2" x14ac:dyDescent="0.25">
      <c r="A2219" t="s">
        <v>4968</v>
      </c>
      <c r="B2219" t="s">
        <v>2315</v>
      </c>
    </row>
    <row r="2220" spans="1:2" x14ac:dyDescent="0.25">
      <c r="A2220" t="s">
        <v>4969</v>
      </c>
      <c r="B2220" t="s">
        <v>2317</v>
      </c>
    </row>
    <row r="2221" spans="1:2" x14ac:dyDescent="0.25">
      <c r="A2221" t="s">
        <v>4970</v>
      </c>
      <c r="B2221" t="s">
        <v>2319</v>
      </c>
    </row>
    <row r="2222" spans="1:2" x14ac:dyDescent="0.25">
      <c r="A2222" t="s">
        <v>4971</v>
      </c>
      <c r="B2222" t="s">
        <v>2321</v>
      </c>
    </row>
    <row r="2223" spans="1:2" x14ac:dyDescent="0.25">
      <c r="A2223" t="s">
        <v>4972</v>
      </c>
      <c r="B2223" t="s">
        <v>2323</v>
      </c>
    </row>
    <row r="2224" spans="1:2" x14ac:dyDescent="0.25">
      <c r="A2224" t="s">
        <v>4973</v>
      </c>
      <c r="B2224" t="s">
        <v>2325</v>
      </c>
    </row>
    <row r="2225" spans="1:2" x14ac:dyDescent="0.25">
      <c r="A2225" t="s">
        <v>4974</v>
      </c>
      <c r="B2225" t="s">
        <v>2327</v>
      </c>
    </row>
    <row r="2226" spans="1:2" x14ac:dyDescent="0.25">
      <c r="A2226" t="s">
        <v>4975</v>
      </c>
      <c r="B2226" t="s">
        <v>2329</v>
      </c>
    </row>
    <row r="2227" spans="1:2" x14ac:dyDescent="0.25">
      <c r="A2227" t="s">
        <v>4976</v>
      </c>
      <c r="B2227" t="s">
        <v>2331</v>
      </c>
    </row>
    <row r="2228" spans="1:2" x14ac:dyDescent="0.25">
      <c r="A2228" t="s">
        <v>4977</v>
      </c>
      <c r="B2228" t="s">
        <v>2333</v>
      </c>
    </row>
    <row r="2229" spans="1:2" x14ac:dyDescent="0.25">
      <c r="A2229" t="s">
        <v>4978</v>
      </c>
      <c r="B2229" t="s">
        <v>2335</v>
      </c>
    </row>
    <row r="2230" spans="1:2" x14ac:dyDescent="0.25">
      <c r="A2230" t="s">
        <v>4979</v>
      </c>
      <c r="B2230" t="s">
        <v>2337</v>
      </c>
    </row>
    <row r="2231" spans="1:2" x14ac:dyDescent="0.25">
      <c r="A2231" t="s">
        <v>4980</v>
      </c>
      <c r="B2231" t="s">
        <v>2339</v>
      </c>
    </row>
    <row r="2232" spans="1:2" x14ac:dyDescent="0.25">
      <c r="A2232" t="s">
        <v>4981</v>
      </c>
      <c r="B2232" t="s">
        <v>2341</v>
      </c>
    </row>
    <row r="2233" spans="1:2" x14ac:dyDescent="0.25">
      <c r="A2233" t="s">
        <v>4982</v>
      </c>
      <c r="B2233" t="s">
        <v>2343</v>
      </c>
    </row>
    <row r="2234" spans="1:2" x14ac:dyDescent="0.25">
      <c r="A2234" t="s">
        <v>4983</v>
      </c>
      <c r="B2234" t="s">
        <v>2345</v>
      </c>
    </row>
    <row r="2235" spans="1:2" x14ac:dyDescent="0.25">
      <c r="A2235" t="s">
        <v>4984</v>
      </c>
      <c r="B2235" t="s">
        <v>2347</v>
      </c>
    </row>
    <row r="2236" spans="1:2" x14ac:dyDescent="0.25">
      <c r="A2236" t="s">
        <v>4985</v>
      </c>
      <c r="B2236" t="s">
        <v>2349</v>
      </c>
    </row>
    <row r="2237" spans="1:2" x14ac:dyDescent="0.25">
      <c r="A2237" t="s">
        <v>4986</v>
      </c>
      <c r="B2237" t="s">
        <v>2351</v>
      </c>
    </row>
    <row r="2238" spans="1:2" x14ac:dyDescent="0.25">
      <c r="A2238" t="s">
        <v>4987</v>
      </c>
      <c r="B2238" t="s">
        <v>2353</v>
      </c>
    </row>
    <row r="2239" spans="1:2" x14ac:dyDescent="0.25">
      <c r="A2239" t="s">
        <v>4988</v>
      </c>
      <c r="B2239" t="s">
        <v>2354</v>
      </c>
    </row>
    <row r="2240" spans="1:2" x14ac:dyDescent="0.25">
      <c r="A2240" t="s">
        <v>4989</v>
      </c>
      <c r="B2240" t="s">
        <v>2355</v>
      </c>
    </row>
    <row r="2241" spans="1:2" x14ac:dyDescent="0.25">
      <c r="A2241" t="s">
        <v>4990</v>
      </c>
      <c r="B2241" t="s">
        <v>2356</v>
      </c>
    </row>
    <row r="2242" spans="1:2" x14ac:dyDescent="0.25">
      <c r="A2242" t="s">
        <v>4991</v>
      </c>
      <c r="B2242" t="s">
        <v>2358</v>
      </c>
    </row>
    <row r="2243" spans="1:2" x14ac:dyDescent="0.25">
      <c r="A2243" t="s">
        <v>4992</v>
      </c>
      <c r="B2243" t="s">
        <v>2360</v>
      </c>
    </row>
    <row r="2244" spans="1:2" x14ac:dyDescent="0.25">
      <c r="A2244" t="s">
        <v>4993</v>
      </c>
      <c r="B2244" t="s">
        <v>2362</v>
      </c>
    </row>
    <row r="2245" spans="1:2" x14ac:dyDescent="0.25">
      <c r="A2245" t="s">
        <v>4994</v>
      </c>
      <c r="B2245" t="s">
        <v>2364</v>
      </c>
    </row>
    <row r="2246" spans="1:2" x14ac:dyDescent="0.25">
      <c r="A2246" t="s">
        <v>4995</v>
      </c>
      <c r="B2246" t="s">
        <v>2366</v>
      </c>
    </row>
    <row r="2247" spans="1:2" x14ac:dyDescent="0.25">
      <c r="A2247" t="s">
        <v>4996</v>
      </c>
      <c r="B2247" t="s">
        <v>2368</v>
      </c>
    </row>
    <row r="2248" spans="1:2" x14ac:dyDescent="0.25">
      <c r="A2248" t="s">
        <v>4997</v>
      </c>
      <c r="B2248" t="s">
        <v>2370</v>
      </c>
    </row>
    <row r="2249" spans="1:2" x14ac:dyDescent="0.25">
      <c r="A2249" t="s">
        <v>4998</v>
      </c>
      <c r="B2249" t="s">
        <v>2372</v>
      </c>
    </row>
    <row r="2250" spans="1:2" x14ac:dyDescent="0.25">
      <c r="A2250" t="s">
        <v>4999</v>
      </c>
      <c r="B2250" t="s">
        <v>2374</v>
      </c>
    </row>
    <row r="2251" spans="1:2" x14ac:dyDescent="0.25">
      <c r="A2251" t="s">
        <v>5000</v>
      </c>
      <c r="B2251" t="s">
        <v>2376</v>
      </c>
    </row>
    <row r="2252" spans="1:2" x14ac:dyDescent="0.25">
      <c r="A2252" t="s">
        <v>5001</v>
      </c>
      <c r="B2252" t="s">
        <v>2378</v>
      </c>
    </row>
    <row r="2253" spans="1:2" x14ac:dyDescent="0.25">
      <c r="A2253" t="s">
        <v>5002</v>
      </c>
      <c r="B2253" t="s">
        <v>2380</v>
      </c>
    </row>
    <row r="2254" spans="1:2" x14ac:dyDescent="0.25">
      <c r="A2254" t="s">
        <v>335</v>
      </c>
      <c r="B2254" t="s">
        <v>2382</v>
      </c>
    </row>
    <row r="2255" spans="1:2" x14ac:dyDescent="0.25">
      <c r="A2255" t="s">
        <v>5003</v>
      </c>
      <c r="B2255" t="s">
        <v>2384</v>
      </c>
    </row>
    <row r="2256" spans="1:2" x14ac:dyDescent="0.25">
      <c r="A2256" t="s">
        <v>5004</v>
      </c>
      <c r="B2256" t="s">
        <v>2386</v>
      </c>
    </row>
    <row r="2257" spans="1:2" x14ac:dyDescent="0.25">
      <c r="A2257" t="s">
        <v>5005</v>
      </c>
      <c r="B2257" t="s">
        <v>2388</v>
      </c>
    </row>
    <row r="2258" spans="1:2" x14ac:dyDescent="0.25">
      <c r="A2258" t="s">
        <v>346</v>
      </c>
      <c r="B2258" t="s">
        <v>2390</v>
      </c>
    </row>
    <row r="2259" spans="1:2" x14ac:dyDescent="0.25">
      <c r="A2259" t="s">
        <v>5006</v>
      </c>
      <c r="B2259" t="s">
        <v>2392</v>
      </c>
    </row>
    <row r="2260" spans="1:2" x14ac:dyDescent="0.25">
      <c r="A2260" t="s">
        <v>5007</v>
      </c>
      <c r="B2260" t="s">
        <v>2394</v>
      </c>
    </row>
    <row r="2261" spans="1:2" x14ac:dyDescent="0.25">
      <c r="A2261" t="s">
        <v>5008</v>
      </c>
      <c r="B2261" t="s">
        <v>2396</v>
      </c>
    </row>
    <row r="2262" spans="1:2" x14ac:dyDescent="0.25">
      <c r="A2262" t="s">
        <v>5009</v>
      </c>
      <c r="B2262" t="s">
        <v>2397</v>
      </c>
    </row>
    <row r="2263" spans="1:2" x14ac:dyDescent="0.25">
      <c r="A2263" t="s">
        <v>5010</v>
      </c>
      <c r="B2263" t="s">
        <v>2399</v>
      </c>
    </row>
    <row r="2264" spans="1:2" x14ac:dyDescent="0.25">
      <c r="A2264" t="s">
        <v>5011</v>
      </c>
      <c r="B2264" t="s">
        <v>2400</v>
      </c>
    </row>
    <row r="2265" spans="1:2" x14ac:dyDescent="0.25">
      <c r="A2265" t="s">
        <v>5012</v>
      </c>
      <c r="B2265" t="s">
        <v>2402</v>
      </c>
    </row>
    <row r="2266" spans="1:2" x14ac:dyDescent="0.25">
      <c r="A2266" t="s">
        <v>5013</v>
      </c>
      <c r="B2266" t="s">
        <v>2404</v>
      </c>
    </row>
    <row r="2267" spans="1:2" x14ac:dyDescent="0.25">
      <c r="A2267" t="s">
        <v>5014</v>
      </c>
      <c r="B2267" t="s">
        <v>2406</v>
      </c>
    </row>
    <row r="2268" spans="1:2" x14ac:dyDescent="0.25">
      <c r="A2268" t="s">
        <v>5015</v>
      </c>
      <c r="B2268" t="s">
        <v>2408</v>
      </c>
    </row>
    <row r="2269" spans="1:2" x14ac:dyDescent="0.25">
      <c r="A2269" t="s">
        <v>5016</v>
      </c>
      <c r="B2269" t="s">
        <v>2410</v>
      </c>
    </row>
    <row r="2270" spans="1:2" x14ac:dyDescent="0.25">
      <c r="A2270" t="s">
        <v>5017</v>
      </c>
      <c r="B2270" t="s">
        <v>2412</v>
      </c>
    </row>
    <row r="2271" spans="1:2" x14ac:dyDescent="0.25">
      <c r="A2271" t="s">
        <v>5018</v>
      </c>
      <c r="B2271" t="s">
        <v>2414</v>
      </c>
    </row>
    <row r="2272" spans="1:2" x14ac:dyDescent="0.25">
      <c r="A2272" t="s">
        <v>5019</v>
      </c>
      <c r="B2272" t="s">
        <v>2416</v>
      </c>
    </row>
    <row r="2273" spans="1:2" x14ac:dyDescent="0.25">
      <c r="A2273" t="s">
        <v>5020</v>
      </c>
      <c r="B2273" t="s">
        <v>2418</v>
      </c>
    </row>
    <row r="2274" spans="1:2" x14ac:dyDescent="0.25">
      <c r="A2274" t="s">
        <v>5021</v>
      </c>
      <c r="B2274" t="s">
        <v>2420</v>
      </c>
    </row>
    <row r="2275" spans="1:2" x14ac:dyDescent="0.25">
      <c r="A2275" t="s">
        <v>5022</v>
      </c>
      <c r="B2275" t="s">
        <v>2422</v>
      </c>
    </row>
    <row r="2276" spans="1:2" x14ac:dyDescent="0.25">
      <c r="A2276" t="s">
        <v>5023</v>
      </c>
      <c r="B2276" t="s">
        <v>2424</v>
      </c>
    </row>
    <row r="2277" spans="1:2" x14ac:dyDescent="0.25">
      <c r="A2277" t="s">
        <v>5024</v>
      </c>
      <c r="B2277" t="s">
        <v>2426</v>
      </c>
    </row>
    <row r="2278" spans="1:2" x14ac:dyDescent="0.25">
      <c r="A2278" t="s">
        <v>5025</v>
      </c>
      <c r="B2278" t="s">
        <v>2428</v>
      </c>
    </row>
    <row r="2279" spans="1:2" x14ac:dyDescent="0.25">
      <c r="A2279" t="s">
        <v>5026</v>
      </c>
      <c r="B2279" t="s">
        <v>2430</v>
      </c>
    </row>
    <row r="2280" spans="1:2" x14ac:dyDescent="0.25">
      <c r="A2280" t="s">
        <v>5027</v>
      </c>
      <c r="B2280" t="s">
        <v>2432</v>
      </c>
    </row>
    <row r="2281" spans="1:2" x14ac:dyDescent="0.25">
      <c r="A2281" t="s">
        <v>5028</v>
      </c>
      <c r="B2281" t="s">
        <v>2434</v>
      </c>
    </row>
    <row r="2282" spans="1:2" x14ac:dyDescent="0.25">
      <c r="A2282" t="s">
        <v>5029</v>
      </c>
      <c r="B2282" t="s">
        <v>2436</v>
      </c>
    </row>
    <row r="2283" spans="1:2" x14ac:dyDescent="0.25">
      <c r="A2283" t="s">
        <v>5030</v>
      </c>
      <c r="B2283" t="s">
        <v>2438</v>
      </c>
    </row>
    <row r="2284" spans="1:2" x14ac:dyDescent="0.25">
      <c r="A2284" t="s">
        <v>5031</v>
      </c>
      <c r="B2284" t="s">
        <v>2440</v>
      </c>
    </row>
    <row r="2285" spans="1:2" x14ac:dyDescent="0.25">
      <c r="A2285" t="s">
        <v>5032</v>
      </c>
      <c r="B2285" t="s">
        <v>2442</v>
      </c>
    </row>
    <row r="2286" spans="1:2" x14ac:dyDescent="0.25">
      <c r="A2286" t="s">
        <v>5033</v>
      </c>
      <c r="B2286" t="s">
        <v>2444</v>
      </c>
    </row>
    <row r="2287" spans="1:2" x14ac:dyDescent="0.25">
      <c r="A2287" t="s">
        <v>5034</v>
      </c>
      <c r="B2287" t="s">
        <v>2446</v>
      </c>
    </row>
    <row r="2288" spans="1:2" x14ac:dyDescent="0.25">
      <c r="A2288" t="s">
        <v>5035</v>
      </c>
      <c r="B2288" t="s">
        <v>2448</v>
      </c>
    </row>
    <row r="2289" spans="1:2" x14ac:dyDescent="0.25">
      <c r="A2289" t="s">
        <v>5036</v>
      </c>
      <c r="B2289" t="s">
        <v>2450</v>
      </c>
    </row>
    <row r="2290" spans="1:2" x14ac:dyDescent="0.25">
      <c r="A2290" t="s">
        <v>5037</v>
      </c>
      <c r="B2290" t="s">
        <v>2452</v>
      </c>
    </row>
    <row r="2291" spans="1:2" x14ac:dyDescent="0.25">
      <c r="A2291" t="s">
        <v>5038</v>
      </c>
      <c r="B2291" t="s">
        <v>2454</v>
      </c>
    </row>
    <row r="2292" spans="1:2" x14ac:dyDescent="0.25">
      <c r="A2292" t="s">
        <v>5039</v>
      </c>
      <c r="B2292" t="s">
        <v>2456</v>
      </c>
    </row>
    <row r="2293" spans="1:2" x14ac:dyDescent="0.25">
      <c r="A2293" t="s">
        <v>5040</v>
      </c>
      <c r="B2293" t="s">
        <v>2458</v>
      </c>
    </row>
    <row r="2294" spans="1:2" x14ac:dyDescent="0.25">
      <c r="A2294" t="s">
        <v>5041</v>
      </c>
      <c r="B2294" t="s">
        <v>2460</v>
      </c>
    </row>
    <row r="2295" spans="1:2" x14ac:dyDescent="0.25">
      <c r="A2295" t="s">
        <v>5042</v>
      </c>
      <c r="B2295" t="s">
        <v>2462</v>
      </c>
    </row>
    <row r="2296" spans="1:2" x14ac:dyDescent="0.25">
      <c r="A2296" t="s">
        <v>5043</v>
      </c>
      <c r="B2296" t="s">
        <v>2464</v>
      </c>
    </row>
    <row r="2297" spans="1:2" x14ac:dyDescent="0.25">
      <c r="A2297" t="s">
        <v>5044</v>
      </c>
      <c r="B2297" t="s">
        <v>2466</v>
      </c>
    </row>
    <row r="2298" spans="1:2" x14ac:dyDescent="0.25">
      <c r="A2298" t="s">
        <v>5045</v>
      </c>
      <c r="B2298" t="s">
        <v>2468</v>
      </c>
    </row>
    <row r="2299" spans="1:2" x14ac:dyDescent="0.25">
      <c r="A2299" t="s">
        <v>5046</v>
      </c>
      <c r="B2299" t="s">
        <v>2470</v>
      </c>
    </row>
    <row r="2300" spans="1:2" x14ac:dyDescent="0.25">
      <c r="A2300" t="s">
        <v>5047</v>
      </c>
      <c r="B2300" t="s">
        <v>2472</v>
      </c>
    </row>
    <row r="2301" spans="1:2" x14ac:dyDescent="0.25">
      <c r="A2301" t="s">
        <v>5048</v>
      </c>
      <c r="B2301" t="s">
        <v>2474</v>
      </c>
    </row>
    <row r="2302" spans="1:2" x14ac:dyDescent="0.25">
      <c r="A2302" t="s">
        <v>5049</v>
      </c>
      <c r="B2302" t="s">
        <v>2476</v>
      </c>
    </row>
    <row r="2303" spans="1:2" x14ac:dyDescent="0.25">
      <c r="A2303" t="s">
        <v>5050</v>
      </c>
      <c r="B2303" t="s">
        <v>2478</v>
      </c>
    </row>
    <row r="2304" spans="1:2" x14ac:dyDescent="0.25">
      <c r="A2304" t="s">
        <v>5051</v>
      </c>
      <c r="B2304" t="s">
        <v>2480</v>
      </c>
    </row>
    <row r="2305" spans="1:2" x14ac:dyDescent="0.25">
      <c r="A2305" t="s">
        <v>5052</v>
      </c>
      <c r="B2305" t="s">
        <v>2482</v>
      </c>
    </row>
    <row r="2306" spans="1:2" x14ac:dyDescent="0.25">
      <c r="A2306" t="s">
        <v>5053</v>
      </c>
      <c r="B2306" t="s">
        <v>2484</v>
      </c>
    </row>
    <row r="2307" spans="1:2" x14ac:dyDescent="0.25">
      <c r="A2307" t="s">
        <v>5054</v>
      </c>
      <c r="B2307" t="s">
        <v>2486</v>
      </c>
    </row>
    <row r="2308" spans="1:2" x14ac:dyDescent="0.25">
      <c r="A2308" t="s">
        <v>5055</v>
      </c>
      <c r="B2308" t="s">
        <v>2488</v>
      </c>
    </row>
    <row r="2309" spans="1:2" x14ac:dyDescent="0.25">
      <c r="A2309" t="s">
        <v>408</v>
      </c>
      <c r="B2309" t="s">
        <v>2489</v>
      </c>
    </row>
    <row r="2310" spans="1:2" x14ac:dyDescent="0.25">
      <c r="A2310" t="s">
        <v>5056</v>
      </c>
      <c r="B2310" t="s">
        <v>2491</v>
      </c>
    </row>
    <row r="2311" spans="1:2" x14ac:dyDescent="0.25">
      <c r="A2311" t="s">
        <v>5057</v>
      </c>
      <c r="B2311" t="s">
        <v>2493</v>
      </c>
    </row>
    <row r="2312" spans="1:2" x14ac:dyDescent="0.25">
      <c r="A2312" t="s">
        <v>5058</v>
      </c>
      <c r="B2312" t="s">
        <v>2495</v>
      </c>
    </row>
    <row r="2313" spans="1:2" x14ac:dyDescent="0.25">
      <c r="A2313" t="s">
        <v>5059</v>
      </c>
      <c r="B2313" t="s">
        <v>2497</v>
      </c>
    </row>
    <row r="2314" spans="1:2" x14ac:dyDescent="0.25">
      <c r="A2314" t="s">
        <v>5060</v>
      </c>
      <c r="B2314" t="s">
        <v>2499</v>
      </c>
    </row>
    <row r="2315" spans="1:2" x14ac:dyDescent="0.25">
      <c r="A2315" t="s">
        <v>5061</v>
      </c>
      <c r="B2315" t="s">
        <v>2501</v>
      </c>
    </row>
    <row r="2316" spans="1:2" x14ac:dyDescent="0.25">
      <c r="A2316" t="s">
        <v>5062</v>
      </c>
      <c r="B2316" t="s">
        <v>2503</v>
      </c>
    </row>
    <row r="2317" spans="1:2" x14ac:dyDescent="0.25">
      <c r="A2317" t="s">
        <v>5063</v>
      </c>
      <c r="B2317" t="s">
        <v>2505</v>
      </c>
    </row>
    <row r="2318" spans="1:2" x14ac:dyDescent="0.25">
      <c r="A2318" t="s">
        <v>5064</v>
      </c>
      <c r="B2318" t="s">
        <v>2507</v>
      </c>
    </row>
    <row r="2319" spans="1:2" x14ac:dyDescent="0.25">
      <c r="A2319" t="s">
        <v>5065</v>
      </c>
      <c r="B2319" t="s">
        <v>2509</v>
      </c>
    </row>
    <row r="2320" spans="1:2" x14ac:dyDescent="0.25">
      <c r="A2320" t="s">
        <v>5066</v>
      </c>
      <c r="B2320" t="s">
        <v>2511</v>
      </c>
    </row>
    <row r="2321" spans="1:2" x14ac:dyDescent="0.25">
      <c r="A2321" t="s">
        <v>5067</v>
      </c>
      <c r="B2321" t="s">
        <v>2513</v>
      </c>
    </row>
    <row r="2322" spans="1:2" x14ac:dyDescent="0.25">
      <c r="A2322" t="s">
        <v>5068</v>
      </c>
      <c r="B2322" t="s">
        <v>2515</v>
      </c>
    </row>
    <row r="2323" spans="1:2" x14ac:dyDescent="0.25">
      <c r="A2323" t="s">
        <v>5069</v>
      </c>
      <c r="B2323" t="s">
        <v>2517</v>
      </c>
    </row>
    <row r="2324" spans="1:2" x14ac:dyDescent="0.25">
      <c r="A2324" t="s">
        <v>5070</v>
      </c>
      <c r="B2324" t="s">
        <v>2519</v>
      </c>
    </row>
    <row r="2325" spans="1:2" x14ac:dyDescent="0.25">
      <c r="A2325" t="s">
        <v>5071</v>
      </c>
      <c r="B2325" t="s">
        <v>2521</v>
      </c>
    </row>
    <row r="2326" spans="1:2" x14ac:dyDescent="0.25">
      <c r="A2326" t="s">
        <v>5072</v>
      </c>
      <c r="B2326" t="s">
        <v>2523</v>
      </c>
    </row>
    <row r="2327" spans="1:2" x14ac:dyDescent="0.25">
      <c r="A2327" t="s">
        <v>5073</v>
      </c>
      <c r="B2327" t="s">
        <v>2525</v>
      </c>
    </row>
    <row r="2328" spans="1:2" x14ac:dyDescent="0.25">
      <c r="A2328" t="s">
        <v>5074</v>
      </c>
      <c r="B2328" t="s">
        <v>2527</v>
      </c>
    </row>
    <row r="2329" spans="1:2" x14ac:dyDescent="0.25">
      <c r="A2329" t="s">
        <v>5075</v>
      </c>
      <c r="B2329" t="s">
        <v>2529</v>
      </c>
    </row>
    <row r="2330" spans="1:2" x14ac:dyDescent="0.25">
      <c r="A2330" t="s">
        <v>5076</v>
      </c>
      <c r="B2330" t="s">
        <v>2531</v>
      </c>
    </row>
    <row r="2331" spans="1:2" x14ac:dyDescent="0.25">
      <c r="A2331" t="s">
        <v>5077</v>
      </c>
      <c r="B2331" t="s">
        <v>2533</v>
      </c>
    </row>
    <row r="2332" spans="1:2" x14ac:dyDescent="0.25">
      <c r="A2332" t="s">
        <v>5078</v>
      </c>
      <c r="B2332" t="s">
        <v>2535</v>
      </c>
    </row>
    <row r="2333" spans="1:2" x14ac:dyDescent="0.25">
      <c r="A2333" t="s">
        <v>5079</v>
      </c>
      <c r="B2333" t="s">
        <v>2537</v>
      </c>
    </row>
    <row r="2334" spans="1:2" x14ac:dyDescent="0.25">
      <c r="A2334" t="s">
        <v>5080</v>
      </c>
      <c r="B2334" t="s">
        <v>2539</v>
      </c>
    </row>
    <row r="2335" spans="1:2" x14ac:dyDescent="0.25">
      <c r="A2335" t="s">
        <v>5081</v>
      </c>
      <c r="B2335" t="s">
        <v>2541</v>
      </c>
    </row>
    <row r="2336" spans="1:2" x14ac:dyDescent="0.25">
      <c r="A2336" t="s">
        <v>5082</v>
      </c>
      <c r="B2336" t="s">
        <v>2543</v>
      </c>
    </row>
    <row r="2337" spans="1:2" x14ac:dyDescent="0.25">
      <c r="A2337" t="s">
        <v>5083</v>
      </c>
      <c r="B2337" t="s">
        <v>2545</v>
      </c>
    </row>
    <row r="2338" spans="1:2" x14ac:dyDescent="0.25">
      <c r="A2338" t="s">
        <v>5084</v>
      </c>
      <c r="B2338" t="s">
        <v>2547</v>
      </c>
    </row>
    <row r="2339" spans="1:2" x14ac:dyDescent="0.25">
      <c r="A2339" t="s">
        <v>5085</v>
      </c>
      <c r="B2339" t="s">
        <v>2549</v>
      </c>
    </row>
    <row r="2340" spans="1:2" x14ac:dyDescent="0.25">
      <c r="A2340" t="s">
        <v>5086</v>
      </c>
      <c r="B2340" t="s">
        <v>2551</v>
      </c>
    </row>
    <row r="2341" spans="1:2" x14ac:dyDescent="0.25">
      <c r="A2341" t="s">
        <v>5087</v>
      </c>
      <c r="B2341" t="s">
        <v>2553</v>
      </c>
    </row>
    <row r="2342" spans="1:2" x14ac:dyDescent="0.25">
      <c r="A2342" t="s">
        <v>5088</v>
      </c>
      <c r="B2342" t="s">
        <v>2555</v>
      </c>
    </row>
    <row r="2343" spans="1:2" x14ac:dyDescent="0.25">
      <c r="A2343" t="s">
        <v>5089</v>
      </c>
      <c r="B2343" t="s">
        <v>2556</v>
      </c>
    </row>
    <row r="2344" spans="1:2" x14ac:dyDescent="0.25">
      <c r="A2344" t="s">
        <v>5090</v>
      </c>
      <c r="B2344" t="s">
        <v>2558</v>
      </c>
    </row>
    <row r="2345" spans="1:2" x14ac:dyDescent="0.25">
      <c r="A2345" t="s">
        <v>5091</v>
      </c>
      <c r="B2345" t="s">
        <v>2560</v>
      </c>
    </row>
    <row r="2346" spans="1:2" x14ac:dyDescent="0.25">
      <c r="A2346" t="s">
        <v>5092</v>
      </c>
      <c r="B2346" t="s">
        <v>2562</v>
      </c>
    </row>
    <row r="2347" spans="1:2" x14ac:dyDescent="0.25">
      <c r="A2347" t="s">
        <v>5093</v>
      </c>
      <c r="B2347" t="s">
        <v>2564</v>
      </c>
    </row>
    <row r="2348" spans="1:2" x14ac:dyDescent="0.25">
      <c r="A2348" t="s">
        <v>5094</v>
      </c>
      <c r="B2348" t="s">
        <v>2566</v>
      </c>
    </row>
    <row r="2349" spans="1:2" x14ac:dyDescent="0.25">
      <c r="A2349" t="s">
        <v>5095</v>
      </c>
      <c r="B2349" t="s">
        <v>2568</v>
      </c>
    </row>
    <row r="2350" spans="1:2" x14ac:dyDescent="0.25">
      <c r="A2350" t="s">
        <v>5096</v>
      </c>
      <c r="B2350" t="s">
        <v>2570</v>
      </c>
    </row>
    <row r="2351" spans="1:2" x14ac:dyDescent="0.25">
      <c r="A2351" t="s">
        <v>5097</v>
      </c>
      <c r="B2351" t="s">
        <v>2572</v>
      </c>
    </row>
    <row r="2352" spans="1:2" x14ac:dyDescent="0.25">
      <c r="A2352" t="s">
        <v>5098</v>
      </c>
      <c r="B2352" t="s">
        <v>2574</v>
      </c>
    </row>
    <row r="2353" spans="1:2" x14ac:dyDescent="0.25">
      <c r="A2353" t="s">
        <v>5099</v>
      </c>
      <c r="B2353" t="s">
        <v>2576</v>
      </c>
    </row>
    <row r="2354" spans="1:2" x14ac:dyDescent="0.25">
      <c r="A2354" t="s">
        <v>5100</v>
      </c>
      <c r="B2354" t="s">
        <v>2578</v>
      </c>
    </row>
    <row r="2355" spans="1:2" x14ac:dyDescent="0.25">
      <c r="A2355" t="s">
        <v>5101</v>
      </c>
      <c r="B2355" t="s">
        <v>2580</v>
      </c>
    </row>
    <row r="2356" spans="1:2" x14ac:dyDescent="0.25">
      <c r="A2356" t="s">
        <v>5102</v>
      </c>
      <c r="B2356" t="s">
        <v>2582</v>
      </c>
    </row>
    <row r="2357" spans="1:2" x14ac:dyDescent="0.25">
      <c r="A2357" t="s">
        <v>5103</v>
      </c>
      <c r="B2357" t="s">
        <v>2584</v>
      </c>
    </row>
    <row r="2358" spans="1:2" x14ac:dyDescent="0.25">
      <c r="A2358" t="s">
        <v>5104</v>
      </c>
      <c r="B2358" t="s">
        <v>2586</v>
      </c>
    </row>
    <row r="2359" spans="1:2" x14ac:dyDescent="0.25">
      <c r="A2359" t="s">
        <v>5105</v>
      </c>
      <c r="B2359" t="s">
        <v>2588</v>
      </c>
    </row>
    <row r="2360" spans="1:2" x14ac:dyDescent="0.25">
      <c r="A2360" t="s">
        <v>5106</v>
      </c>
      <c r="B2360" t="s">
        <v>2590</v>
      </c>
    </row>
    <row r="2361" spans="1:2" x14ac:dyDescent="0.25">
      <c r="A2361" t="s">
        <v>5107</v>
      </c>
      <c r="B2361" t="s">
        <v>2592</v>
      </c>
    </row>
    <row r="2362" spans="1:2" x14ac:dyDescent="0.25">
      <c r="A2362" t="s">
        <v>5108</v>
      </c>
      <c r="B2362" t="s">
        <v>2594</v>
      </c>
    </row>
    <row r="2363" spans="1:2" x14ac:dyDescent="0.25">
      <c r="A2363" t="s">
        <v>5109</v>
      </c>
      <c r="B2363" t="s">
        <v>2596</v>
      </c>
    </row>
    <row r="2364" spans="1:2" x14ac:dyDescent="0.25">
      <c r="A2364" t="s">
        <v>5110</v>
      </c>
      <c r="B2364" t="s">
        <v>2598</v>
      </c>
    </row>
    <row r="2365" spans="1:2" x14ac:dyDescent="0.25">
      <c r="A2365" t="s">
        <v>5111</v>
      </c>
      <c r="B2365" t="s">
        <v>2600</v>
      </c>
    </row>
    <row r="2366" spans="1:2" x14ac:dyDescent="0.25">
      <c r="A2366" t="s">
        <v>5112</v>
      </c>
      <c r="B2366" t="s">
        <v>2602</v>
      </c>
    </row>
    <row r="2367" spans="1:2" x14ac:dyDescent="0.25">
      <c r="A2367" t="s">
        <v>5113</v>
      </c>
      <c r="B2367" t="s">
        <v>2604</v>
      </c>
    </row>
    <row r="2368" spans="1:2" x14ac:dyDescent="0.25">
      <c r="A2368" t="s">
        <v>5114</v>
      </c>
      <c r="B2368" t="s">
        <v>2606</v>
      </c>
    </row>
    <row r="2369" spans="1:2" x14ac:dyDescent="0.25">
      <c r="A2369" t="s">
        <v>5115</v>
      </c>
      <c r="B2369" t="s">
        <v>2608</v>
      </c>
    </row>
    <row r="2370" spans="1:2" x14ac:dyDescent="0.25">
      <c r="A2370" t="s">
        <v>5116</v>
      </c>
      <c r="B2370" t="s">
        <v>2610</v>
      </c>
    </row>
    <row r="2371" spans="1:2" x14ac:dyDescent="0.25">
      <c r="A2371" t="s">
        <v>5117</v>
      </c>
      <c r="B2371" t="s">
        <v>2612</v>
      </c>
    </row>
    <row r="2372" spans="1:2" x14ac:dyDescent="0.25">
      <c r="A2372" t="s">
        <v>5118</v>
      </c>
      <c r="B2372" t="s">
        <v>2614</v>
      </c>
    </row>
    <row r="2373" spans="1:2" x14ac:dyDescent="0.25">
      <c r="A2373" t="s">
        <v>5119</v>
      </c>
      <c r="B2373" t="s">
        <v>2616</v>
      </c>
    </row>
    <row r="2374" spans="1:2" x14ac:dyDescent="0.25">
      <c r="A2374" t="s">
        <v>5120</v>
      </c>
      <c r="B2374" t="s">
        <v>2618</v>
      </c>
    </row>
    <row r="2375" spans="1:2" x14ac:dyDescent="0.25">
      <c r="A2375" t="s">
        <v>5121</v>
      </c>
      <c r="B2375" t="s">
        <v>2620</v>
      </c>
    </row>
    <row r="2376" spans="1:2" x14ac:dyDescent="0.25">
      <c r="A2376" t="s">
        <v>5122</v>
      </c>
      <c r="B2376" t="s">
        <v>2622</v>
      </c>
    </row>
    <row r="2377" spans="1:2" x14ac:dyDescent="0.25">
      <c r="A2377" t="s">
        <v>5123</v>
      </c>
      <c r="B2377" t="s">
        <v>2624</v>
      </c>
    </row>
    <row r="2378" spans="1:2" x14ac:dyDescent="0.25">
      <c r="A2378" t="s">
        <v>5124</v>
      </c>
      <c r="B2378" t="s">
        <v>2626</v>
      </c>
    </row>
    <row r="2379" spans="1:2" x14ac:dyDescent="0.25">
      <c r="A2379" t="s">
        <v>5125</v>
      </c>
      <c r="B2379" t="s">
        <v>2628</v>
      </c>
    </row>
    <row r="2380" spans="1:2" x14ac:dyDescent="0.25">
      <c r="A2380" t="s">
        <v>5126</v>
      </c>
      <c r="B2380" t="s">
        <v>2630</v>
      </c>
    </row>
    <row r="2381" spans="1:2" x14ac:dyDescent="0.25">
      <c r="A2381" t="s">
        <v>5127</v>
      </c>
      <c r="B2381" t="s">
        <v>2632</v>
      </c>
    </row>
    <row r="2382" spans="1:2" x14ac:dyDescent="0.25">
      <c r="A2382" t="s">
        <v>5128</v>
      </c>
      <c r="B2382" t="s">
        <v>2634</v>
      </c>
    </row>
    <row r="2383" spans="1:2" x14ac:dyDescent="0.25">
      <c r="A2383" t="s">
        <v>5129</v>
      </c>
      <c r="B2383" t="s">
        <v>2635</v>
      </c>
    </row>
    <row r="2384" spans="1:2" x14ac:dyDescent="0.25">
      <c r="A2384" t="s">
        <v>5130</v>
      </c>
      <c r="B2384" t="s">
        <v>2637</v>
      </c>
    </row>
    <row r="2385" spans="1:2" x14ac:dyDescent="0.25">
      <c r="A2385" t="s">
        <v>5131</v>
      </c>
      <c r="B2385" t="s">
        <v>2639</v>
      </c>
    </row>
    <row r="2386" spans="1:2" x14ac:dyDescent="0.25">
      <c r="A2386" t="s">
        <v>5132</v>
      </c>
      <c r="B2386" t="s">
        <v>2641</v>
      </c>
    </row>
    <row r="2387" spans="1:2" x14ac:dyDescent="0.25">
      <c r="A2387" t="s">
        <v>5133</v>
      </c>
      <c r="B2387" t="s">
        <v>2643</v>
      </c>
    </row>
    <row r="2388" spans="1:2" x14ac:dyDescent="0.25">
      <c r="A2388" t="s">
        <v>5134</v>
      </c>
      <c r="B2388" t="s">
        <v>2645</v>
      </c>
    </row>
    <row r="2389" spans="1:2" x14ac:dyDescent="0.25">
      <c r="A2389" t="s">
        <v>5135</v>
      </c>
      <c r="B2389" t="s">
        <v>2647</v>
      </c>
    </row>
    <row r="2390" spans="1:2" x14ac:dyDescent="0.25">
      <c r="A2390" t="s">
        <v>5136</v>
      </c>
      <c r="B2390" t="s">
        <v>2649</v>
      </c>
    </row>
    <row r="2391" spans="1:2" x14ac:dyDescent="0.25">
      <c r="A2391" t="s">
        <v>5137</v>
      </c>
      <c r="B2391" t="s">
        <v>2651</v>
      </c>
    </row>
    <row r="2392" spans="1:2" x14ac:dyDescent="0.25">
      <c r="A2392" t="s">
        <v>5138</v>
      </c>
      <c r="B2392" t="s">
        <v>2653</v>
      </c>
    </row>
    <row r="2393" spans="1:2" x14ac:dyDescent="0.25">
      <c r="A2393" t="s">
        <v>5139</v>
      </c>
      <c r="B2393" t="s">
        <v>2655</v>
      </c>
    </row>
    <row r="2394" spans="1:2" x14ac:dyDescent="0.25">
      <c r="A2394" t="s">
        <v>5140</v>
      </c>
      <c r="B2394" t="s">
        <v>2657</v>
      </c>
    </row>
    <row r="2395" spans="1:2" x14ac:dyDescent="0.25">
      <c r="A2395" t="s">
        <v>5141</v>
      </c>
      <c r="B2395" t="s">
        <v>2659</v>
      </c>
    </row>
    <row r="2396" spans="1:2" x14ac:dyDescent="0.25">
      <c r="A2396" t="s">
        <v>5142</v>
      </c>
      <c r="B2396" t="s">
        <v>2661</v>
      </c>
    </row>
    <row r="2397" spans="1:2" x14ac:dyDescent="0.25">
      <c r="A2397" t="s">
        <v>5143</v>
      </c>
      <c r="B2397" t="s">
        <v>2663</v>
      </c>
    </row>
    <row r="2398" spans="1:2" x14ac:dyDescent="0.25">
      <c r="A2398" t="s">
        <v>5144</v>
      </c>
      <c r="B2398" t="s">
        <v>2664</v>
      </c>
    </row>
    <row r="2399" spans="1:2" x14ac:dyDescent="0.25">
      <c r="A2399" t="s">
        <v>5145</v>
      </c>
      <c r="B2399" t="s">
        <v>2666</v>
      </c>
    </row>
    <row r="2400" spans="1:2" x14ac:dyDescent="0.25">
      <c r="A2400" t="s">
        <v>5146</v>
      </c>
      <c r="B2400" t="s">
        <v>2668</v>
      </c>
    </row>
    <row r="2401" spans="1:2" x14ac:dyDescent="0.25">
      <c r="A2401" t="s">
        <v>5147</v>
      </c>
      <c r="B2401" t="s">
        <v>2670</v>
      </c>
    </row>
    <row r="2402" spans="1:2" x14ac:dyDescent="0.25">
      <c r="A2402" t="s">
        <v>5148</v>
      </c>
      <c r="B2402" t="s">
        <v>2672</v>
      </c>
    </row>
    <row r="2403" spans="1:2" x14ac:dyDescent="0.25">
      <c r="A2403" t="s">
        <v>5149</v>
      </c>
      <c r="B2403" t="s">
        <v>2674</v>
      </c>
    </row>
    <row r="2404" spans="1:2" x14ac:dyDescent="0.25">
      <c r="A2404" t="s">
        <v>5150</v>
      </c>
      <c r="B2404" t="s">
        <v>2676</v>
      </c>
    </row>
    <row r="2405" spans="1:2" x14ac:dyDescent="0.25">
      <c r="A2405" t="s">
        <v>5151</v>
      </c>
      <c r="B2405" t="s">
        <v>2678</v>
      </c>
    </row>
    <row r="2406" spans="1:2" x14ac:dyDescent="0.25">
      <c r="A2406" t="s">
        <v>5152</v>
      </c>
      <c r="B2406" t="s">
        <v>2680</v>
      </c>
    </row>
    <row r="2407" spans="1:2" x14ac:dyDescent="0.25">
      <c r="A2407" t="s">
        <v>5153</v>
      </c>
      <c r="B2407" t="s">
        <v>2682</v>
      </c>
    </row>
    <row r="2408" spans="1:2" x14ac:dyDescent="0.25">
      <c r="A2408" t="s">
        <v>5154</v>
      </c>
      <c r="B2408" t="s">
        <v>2684</v>
      </c>
    </row>
    <row r="2409" spans="1:2" x14ac:dyDescent="0.25">
      <c r="A2409" t="s">
        <v>5155</v>
      </c>
      <c r="B2409" t="s">
        <v>2686</v>
      </c>
    </row>
    <row r="2410" spans="1:2" x14ac:dyDescent="0.25">
      <c r="A2410" t="s">
        <v>5156</v>
      </c>
      <c r="B2410" t="s">
        <v>2688</v>
      </c>
    </row>
    <row r="2411" spans="1:2" x14ac:dyDescent="0.25">
      <c r="A2411" t="s">
        <v>5157</v>
      </c>
      <c r="B2411" t="s">
        <v>2690</v>
      </c>
    </row>
    <row r="2412" spans="1:2" x14ac:dyDescent="0.25">
      <c r="A2412" t="s">
        <v>5158</v>
      </c>
      <c r="B2412" t="s">
        <v>2692</v>
      </c>
    </row>
    <row r="2413" spans="1:2" x14ac:dyDescent="0.25">
      <c r="A2413" t="s">
        <v>5159</v>
      </c>
      <c r="B2413" t="s">
        <v>2694</v>
      </c>
    </row>
    <row r="2414" spans="1:2" x14ac:dyDescent="0.25">
      <c r="A2414" t="s">
        <v>5160</v>
      </c>
      <c r="B2414" t="s">
        <v>2696</v>
      </c>
    </row>
    <row r="2415" spans="1:2" x14ac:dyDescent="0.25">
      <c r="A2415" t="s">
        <v>5161</v>
      </c>
      <c r="B2415" t="s">
        <v>2698</v>
      </c>
    </row>
    <row r="2416" spans="1:2" x14ac:dyDescent="0.25">
      <c r="A2416" t="s">
        <v>5162</v>
      </c>
      <c r="B2416" t="s">
        <v>2700</v>
      </c>
    </row>
    <row r="2417" spans="1:2" x14ac:dyDescent="0.25">
      <c r="A2417" t="s">
        <v>5163</v>
      </c>
      <c r="B2417" t="s">
        <v>2702</v>
      </c>
    </row>
    <row r="2418" spans="1:2" x14ac:dyDescent="0.25">
      <c r="A2418" t="s">
        <v>5164</v>
      </c>
      <c r="B2418" t="s">
        <v>2704</v>
      </c>
    </row>
    <row r="2419" spans="1:2" x14ac:dyDescent="0.25">
      <c r="A2419" t="s">
        <v>5165</v>
      </c>
      <c r="B2419" t="s">
        <v>2706</v>
      </c>
    </row>
    <row r="2420" spans="1:2" x14ac:dyDescent="0.25">
      <c r="A2420" t="s">
        <v>5166</v>
      </c>
      <c r="B2420" t="s">
        <v>2708</v>
      </c>
    </row>
    <row r="2421" spans="1:2" x14ac:dyDescent="0.25">
      <c r="A2421" t="s">
        <v>5167</v>
      </c>
      <c r="B2421" t="s">
        <v>2710</v>
      </c>
    </row>
    <row r="2422" spans="1:2" x14ac:dyDescent="0.25">
      <c r="A2422" t="s">
        <v>5168</v>
      </c>
      <c r="B2422" t="s">
        <v>2712</v>
      </c>
    </row>
    <row r="2423" spans="1:2" x14ac:dyDescent="0.25">
      <c r="A2423" t="s">
        <v>5169</v>
      </c>
      <c r="B2423" t="s">
        <v>2714</v>
      </c>
    </row>
    <row r="2424" spans="1:2" x14ac:dyDescent="0.25">
      <c r="A2424" t="s">
        <v>5170</v>
      </c>
      <c r="B2424" t="s">
        <v>2716</v>
      </c>
    </row>
    <row r="2425" spans="1:2" x14ac:dyDescent="0.25">
      <c r="A2425" t="s">
        <v>5171</v>
      </c>
      <c r="B2425" t="s">
        <v>2718</v>
      </c>
    </row>
    <row r="2426" spans="1:2" x14ac:dyDescent="0.25">
      <c r="A2426" t="s">
        <v>5172</v>
      </c>
      <c r="B2426" t="s">
        <v>2720</v>
      </c>
    </row>
    <row r="2427" spans="1:2" x14ac:dyDescent="0.25">
      <c r="A2427" t="s">
        <v>5173</v>
      </c>
      <c r="B2427" t="s">
        <v>2722</v>
      </c>
    </row>
    <row r="2428" spans="1:2" x14ac:dyDescent="0.25">
      <c r="A2428" t="s">
        <v>5174</v>
      </c>
      <c r="B2428" t="s">
        <v>2724</v>
      </c>
    </row>
    <row r="2429" spans="1:2" x14ac:dyDescent="0.25">
      <c r="A2429" t="s">
        <v>5175</v>
      </c>
      <c r="B2429" t="s">
        <v>2725</v>
      </c>
    </row>
    <row r="2430" spans="1:2" x14ac:dyDescent="0.25">
      <c r="A2430" t="s">
        <v>2726</v>
      </c>
      <c r="B2430" t="s">
        <v>2727</v>
      </c>
    </row>
    <row r="2431" spans="1:2" x14ac:dyDescent="0.25">
      <c r="A2431" t="s">
        <v>2728</v>
      </c>
      <c r="B2431" t="s">
        <v>2729</v>
      </c>
    </row>
    <row r="2432" spans="1:2" x14ac:dyDescent="0.25">
      <c r="A2432" t="s">
        <v>2730</v>
      </c>
      <c r="B2432" t="s">
        <v>2731</v>
      </c>
    </row>
    <row r="2433" spans="1:2" x14ac:dyDescent="0.25">
      <c r="A2433" t="s">
        <v>2732</v>
      </c>
      <c r="B2433" t="s">
        <v>2733</v>
      </c>
    </row>
    <row r="2434" spans="1:2" x14ac:dyDescent="0.25">
      <c r="A2434" t="s">
        <v>367</v>
      </c>
      <c r="B2434" t="s">
        <v>2734</v>
      </c>
    </row>
    <row r="2435" spans="1:2" x14ac:dyDescent="0.25">
      <c r="A2435" t="s">
        <v>370</v>
      </c>
      <c r="B2435" t="s">
        <v>2735</v>
      </c>
    </row>
    <row r="2436" spans="1:2" x14ac:dyDescent="0.25">
      <c r="A2436" t="s">
        <v>2736</v>
      </c>
      <c r="B2436" t="s">
        <v>2737</v>
      </c>
    </row>
    <row r="2437" spans="1:2" x14ac:dyDescent="0.25">
      <c r="A2437" t="s">
        <v>2738</v>
      </c>
      <c r="B2437" t="s">
        <v>2739</v>
      </c>
    </row>
    <row r="2438" spans="1:2" x14ac:dyDescent="0.25">
      <c r="A2438" t="s">
        <v>2740</v>
      </c>
      <c r="B2438" t="s">
        <v>2741</v>
      </c>
    </row>
    <row r="2439" spans="1:2" x14ac:dyDescent="0.25">
      <c r="A2439" t="s">
        <v>2742</v>
      </c>
      <c r="B2439" t="s">
        <v>2743</v>
      </c>
    </row>
    <row r="2440" spans="1:2" x14ac:dyDescent="0.25">
      <c r="A2440" t="s">
        <v>2744</v>
      </c>
      <c r="B2440" t="s">
        <v>2745</v>
      </c>
    </row>
    <row r="2441" spans="1:2" x14ac:dyDescent="0.25">
      <c r="A2441" t="s">
        <v>2746</v>
      </c>
      <c r="B2441" t="s">
        <v>2747</v>
      </c>
    </row>
    <row r="2442" spans="1:2" x14ac:dyDescent="0.25">
      <c r="A2442" t="s">
        <v>2748</v>
      </c>
      <c r="B2442" t="s">
        <v>2749</v>
      </c>
    </row>
    <row r="2443" spans="1:2" x14ac:dyDescent="0.25">
      <c r="A2443" t="s">
        <v>2750</v>
      </c>
      <c r="B2443" t="s">
        <v>2751</v>
      </c>
    </row>
    <row r="2444" spans="1:2" x14ac:dyDescent="0.25">
      <c r="A2444" t="s">
        <v>2752</v>
      </c>
      <c r="B2444" t="s">
        <v>2753</v>
      </c>
    </row>
    <row r="2445" spans="1:2" x14ac:dyDescent="0.25">
      <c r="A2445" t="s">
        <v>2754</v>
      </c>
      <c r="B2445" t="s">
        <v>2755</v>
      </c>
    </row>
    <row r="2446" spans="1:2" x14ac:dyDescent="0.25">
      <c r="A2446" t="s">
        <v>2756</v>
      </c>
      <c r="B2446" t="s">
        <v>2757</v>
      </c>
    </row>
    <row r="2447" spans="1:2" x14ac:dyDescent="0.25">
      <c r="A2447" t="s">
        <v>2758</v>
      </c>
      <c r="B2447" t="s">
        <v>2759</v>
      </c>
    </row>
    <row r="2448" spans="1:2" x14ac:dyDescent="0.25">
      <c r="A2448" t="s">
        <v>2760</v>
      </c>
      <c r="B2448" t="s">
        <v>2761</v>
      </c>
    </row>
    <row r="2449" spans="1:2" x14ac:dyDescent="0.25">
      <c r="A2449" t="s">
        <v>2762</v>
      </c>
      <c r="B2449" t="s">
        <v>2763</v>
      </c>
    </row>
    <row r="2450" spans="1:2" x14ac:dyDescent="0.25">
      <c r="A2450" t="s">
        <v>2764</v>
      </c>
      <c r="B2450" t="s">
        <v>2765</v>
      </c>
    </row>
    <row r="2451" spans="1:2" x14ac:dyDescent="0.25">
      <c r="A2451" t="s">
        <v>2766</v>
      </c>
      <c r="B2451" t="s">
        <v>2767</v>
      </c>
    </row>
    <row r="2452" spans="1:2" x14ac:dyDescent="0.25">
      <c r="A2452" t="s">
        <v>2768</v>
      </c>
      <c r="B2452" t="s">
        <v>2769</v>
      </c>
    </row>
    <row r="2453" spans="1:2" x14ac:dyDescent="0.25">
      <c r="A2453" t="s">
        <v>2770</v>
      </c>
      <c r="B2453" t="s">
        <v>2771</v>
      </c>
    </row>
    <row r="2454" spans="1:2" x14ac:dyDescent="0.25">
      <c r="A2454" t="s">
        <v>2772</v>
      </c>
      <c r="B2454" t="s">
        <v>2773</v>
      </c>
    </row>
    <row r="2455" spans="1:2" x14ac:dyDescent="0.25">
      <c r="A2455" t="s">
        <v>2774</v>
      </c>
      <c r="B2455" t="s">
        <v>2775</v>
      </c>
    </row>
    <row r="2456" spans="1:2" x14ac:dyDescent="0.25">
      <c r="A2456" t="s">
        <v>2776</v>
      </c>
      <c r="B2456" t="s">
        <v>2777</v>
      </c>
    </row>
    <row r="2457" spans="1:2" x14ac:dyDescent="0.25">
      <c r="A2457" t="s">
        <v>2778</v>
      </c>
      <c r="B2457" t="s">
        <v>2779</v>
      </c>
    </row>
    <row r="2458" spans="1:2" x14ac:dyDescent="0.25">
      <c r="A2458" t="s">
        <v>372</v>
      </c>
      <c r="B2458" t="s">
        <v>2780</v>
      </c>
    </row>
    <row r="2459" spans="1:2" x14ac:dyDescent="0.25">
      <c r="A2459" t="s">
        <v>374</v>
      </c>
      <c r="B2459" t="s">
        <v>2781</v>
      </c>
    </row>
    <row r="2460" spans="1:2" x14ac:dyDescent="0.25">
      <c r="A2460" t="s">
        <v>2782</v>
      </c>
      <c r="B2460" t="s">
        <v>2783</v>
      </c>
    </row>
    <row r="2461" spans="1:2" x14ac:dyDescent="0.25">
      <c r="A2461" t="s">
        <v>2784</v>
      </c>
      <c r="B2461" t="s">
        <v>2785</v>
      </c>
    </row>
    <row r="2462" spans="1:2" x14ac:dyDescent="0.25">
      <c r="A2462" t="s">
        <v>2786</v>
      </c>
      <c r="B2462" t="s">
        <v>2787</v>
      </c>
    </row>
    <row r="2463" spans="1:2" x14ac:dyDescent="0.25">
      <c r="A2463" t="s">
        <v>2788</v>
      </c>
      <c r="B2463" t="s">
        <v>2789</v>
      </c>
    </row>
    <row r="2464" spans="1:2" x14ac:dyDescent="0.25">
      <c r="A2464" t="s">
        <v>2790</v>
      </c>
      <c r="B2464" t="s">
        <v>2791</v>
      </c>
    </row>
    <row r="2465" spans="1:2" x14ac:dyDescent="0.25">
      <c r="A2465" t="s">
        <v>2792</v>
      </c>
      <c r="B2465" t="s">
        <v>2793</v>
      </c>
    </row>
    <row r="2466" spans="1:2" x14ac:dyDescent="0.25">
      <c r="A2466" t="s">
        <v>2794</v>
      </c>
      <c r="B2466" t="s">
        <v>2795</v>
      </c>
    </row>
    <row r="2467" spans="1:2" x14ac:dyDescent="0.25">
      <c r="A2467" t="s">
        <v>170</v>
      </c>
      <c r="B2467" t="s">
        <v>2796</v>
      </c>
    </row>
    <row r="2468" spans="1:2" x14ac:dyDescent="0.25">
      <c r="A2468" t="s">
        <v>2797</v>
      </c>
      <c r="B2468" t="s">
        <v>2798</v>
      </c>
    </row>
    <row r="2469" spans="1:2" x14ac:dyDescent="0.25">
      <c r="A2469" t="s">
        <v>2799</v>
      </c>
      <c r="B2469" t="s">
        <v>2800</v>
      </c>
    </row>
    <row r="2470" spans="1:2" x14ac:dyDescent="0.25">
      <c r="A2470" t="s">
        <v>2801</v>
      </c>
      <c r="B2470" t="s">
        <v>2802</v>
      </c>
    </row>
    <row r="2471" spans="1:2" x14ac:dyDescent="0.25">
      <c r="A2471" t="s">
        <v>2803</v>
      </c>
      <c r="B2471" t="s">
        <v>2804</v>
      </c>
    </row>
    <row r="2472" spans="1:2" x14ac:dyDescent="0.25">
      <c r="A2472" t="s">
        <v>2805</v>
      </c>
      <c r="B2472" t="s">
        <v>2806</v>
      </c>
    </row>
    <row r="2473" spans="1:2" x14ac:dyDescent="0.25">
      <c r="A2473" t="s">
        <v>2807</v>
      </c>
      <c r="B2473" t="s">
        <v>2808</v>
      </c>
    </row>
    <row r="2474" spans="1:2" x14ac:dyDescent="0.25">
      <c r="A2474" t="s">
        <v>2809</v>
      </c>
      <c r="B2474" t="s">
        <v>2810</v>
      </c>
    </row>
    <row r="2475" spans="1:2" x14ac:dyDescent="0.25">
      <c r="A2475" t="s">
        <v>2811</v>
      </c>
      <c r="B2475" t="s">
        <v>2812</v>
      </c>
    </row>
    <row r="2476" spans="1:2" x14ac:dyDescent="0.25">
      <c r="A2476" t="s">
        <v>2813</v>
      </c>
      <c r="B2476" t="s">
        <v>2814</v>
      </c>
    </row>
    <row r="2477" spans="1:2" x14ac:dyDescent="0.25">
      <c r="A2477" t="s">
        <v>2815</v>
      </c>
      <c r="B2477" t="s">
        <v>2816</v>
      </c>
    </row>
    <row r="2478" spans="1:2" x14ac:dyDescent="0.25">
      <c r="A2478" t="s">
        <v>2817</v>
      </c>
      <c r="B2478" t="s">
        <v>2818</v>
      </c>
    </row>
    <row r="2479" spans="1:2" x14ac:dyDescent="0.25">
      <c r="A2479" t="s">
        <v>2819</v>
      </c>
      <c r="B2479" t="s">
        <v>2820</v>
      </c>
    </row>
    <row r="2480" spans="1:2" x14ac:dyDescent="0.25">
      <c r="A2480" t="s">
        <v>2821</v>
      </c>
      <c r="B2480" t="s">
        <v>2822</v>
      </c>
    </row>
    <row r="2481" spans="1:2" x14ac:dyDescent="0.25">
      <c r="A2481" t="s">
        <v>2823</v>
      </c>
      <c r="B2481" t="s">
        <v>2824</v>
      </c>
    </row>
    <row r="2482" spans="1:2" x14ac:dyDescent="0.25">
      <c r="A2482" t="s">
        <v>2825</v>
      </c>
      <c r="B2482" t="s">
        <v>2826</v>
      </c>
    </row>
    <row r="2483" spans="1:2" x14ac:dyDescent="0.25">
      <c r="A2483" t="s">
        <v>2827</v>
      </c>
      <c r="B2483" t="s">
        <v>2828</v>
      </c>
    </row>
    <row r="2484" spans="1:2" x14ac:dyDescent="0.25">
      <c r="A2484" t="s">
        <v>2829</v>
      </c>
      <c r="B2484" t="s">
        <v>2830</v>
      </c>
    </row>
    <row r="2485" spans="1:2" x14ac:dyDescent="0.25">
      <c r="A2485" t="s">
        <v>2831</v>
      </c>
      <c r="B2485" t="s">
        <v>2832</v>
      </c>
    </row>
    <row r="2486" spans="1:2" x14ac:dyDescent="0.25">
      <c r="A2486" t="s">
        <v>2833</v>
      </c>
      <c r="B2486" t="s">
        <v>2834</v>
      </c>
    </row>
    <row r="2487" spans="1:2" x14ac:dyDescent="0.25">
      <c r="A2487" t="s">
        <v>2835</v>
      </c>
      <c r="B2487" t="s">
        <v>2836</v>
      </c>
    </row>
    <row r="2488" spans="1:2" x14ac:dyDescent="0.25">
      <c r="A2488" t="s">
        <v>2837</v>
      </c>
      <c r="B2488" t="s">
        <v>2838</v>
      </c>
    </row>
    <row r="2489" spans="1:2" x14ac:dyDescent="0.25">
      <c r="A2489" t="s">
        <v>2839</v>
      </c>
      <c r="B2489" t="s">
        <v>2840</v>
      </c>
    </row>
    <row r="2490" spans="1:2" x14ac:dyDescent="0.25">
      <c r="A2490" t="s">
        <v>2841</v>
      </c>
      <c r="B2490" t="s">
        <v>2842</v>
      </c>
    </row>
    <row r="2491" spans="1:2" x14ac:dyDescent="0.25">
      <c r="A2491" t="s">
        <v>2843</v>
      </c>
      <c r="B2491" t="s">
        <v>2844</v>
      </c>
    </row>
    <row r="2492" spans="1:2" x14ac:dyDescent="0.25">
      <c r="A2492" t="s">
        <v>2845</v>
      </c>
      <c r="B2492" t="s">
        <v>2846</v>
      </c>
    </row>
    <row r="2493" spans="1:2" x14ac:dyDescent="0.25">
      <c r="A2493" t="s">
        <v>2847</v>
      </c>
      <c r="B2493" t="s">
        <v>2848</v>
      </c>
    </row>
    <row r="2494" spans="1:2" x14ac:dyDescent="0.25">
      <c r="A2494" t="s">
        <v>2849</v>
      </c>
      <c r="B2494" t="s">
        <v>2850</v>
      </c>
    </row>
    <row r="2495" spans="1:2" x14ac:dyDescent="0.25">
      <c r="A2495" t="s">
        <v>2851</v>
      </c>
      <c r="B2495" t="s">
        <v>2852</v>
      </c>
    </row>
    <row r="2496" spans="1:2" x14ac:dyDescent="0.25">
      <c r="A2496" t="s">
        <v>2853</v>
      </c>
      <c r="B2496" t="s">
        <v>2854</v>
      </c>
    </row>
    <row r="2497" spans="1:2" x14ac:dyDescent="0.25">
      <c r="A2497" t="s">
        <v>2855</v>
      </c>
      <c r="B2497" t="s">
        <v>2856</v>
      </c>
    </row>
    <row r="2498" spans="1:2" x14ac:dyDescent="0.25">
      <c r="A2498" t="s">
        <v>2857</v>
      </c>
      <c r="B2498" t="s">
        <v>2858</v>
      </c>
    </row>
    <row r="2499" spans="1:2" x14ac:dyDescent="0.25">
      <c r="A2499" t="s">
        <v>2859</v>
      </c>
      <c r="B2499" t="s">
        <v>2860</v>
      </c>
    </row>
    <row r="2500" spans="1:2" x14ac:dyDescent="0.25">
      <c r="A2500" t="s">
        <v>2861</v>
      </c>
      <c r="B2500" t="s">
        <v>2862</v>
      </c>
    </row>
    <row r="2501" spans="1:2" x14ac:dyDescent="0.25">
      <c r="A2501" t="s">
        <v>2863</v>
      </c>
      <c r="B2501" t="s">
        <v>2864</v>
      </c>
    </row>
    <row r="2502" spans="1:2" x14ac:dyDescent="0.25">
      <c r="A2502" t="s">
        <v>2865</v>
      </c>
      <c r="B2502" t="s">
        <v>2866</v>
      </c>
    </row>
    <row r="2503" spans="1:2" x14ac:dyDescent="0.25">
      <c r="A2503" t="s">
        <v>2867</v>
      </c>
      <c r="B2503" t="s">
        <v>2868</v>
      </c>
    </row>
    <row r="2504" spans="1:2" x14ac:dyDescent="0.25">
      <c r="A2504" t="s">
        <v>376</v>
      </c>
      <c r="B2504" t="s">
        <v>2869</v>
      </c>
    </row>
    <row r="2505" spans="1:2" x14ac:dyDescent="0.25">
      <c r="A2505" t="s">
        <v>2870</v>
      </c>
      <c r="B2505" t="s">
        <v>2871</v>
      </c>
    </row>
    <row r="2506" spans="1:2" x14ac:dyDescent="0.25">
      <c r="A2506" t="s">
        <v>2872</v>
      </c>
      <c r="B2506" t="s">
        <v>2873</v>
      </c>
    </row>
    <row r="2507" spans="1:2" x14ac:dyDescent="0.25">
      <c r="A2507" t="s">
        <v>377</v>
      </c>
      <c r="B2507" t="s">
        <v>2874</v>
      </c>
    </row>
    <row r="2508" spans="1:2" x14ac:dyDescent="0.25">
      <c r="A2508" t="s">
        <v>2875</v>
      </c>
      <c r="B2508" t="s">
        <v>2876</v>
      </c>
    </row>
    <row r="2509" spans="1:2" x14ac:dyDescent="0.25">
      <c r="A2509" t="s">
        <v>2877</v>
      </c>
      <c r="B2509" t="s">
        <v>2878</v>
      </c>
    </row>
    <row r="2510" spans="1:2" x14ac:dyDescent="0.25">
      <c r="A2510" t="s">
        <v>2879</v>
      </c>
      <c r="B2510" t="s">
        <v>2880</v>
      </c>
    </row>
    <row r="2511" spans="1:2" x14ac:dyDescent="0.25">
      <c r="A2511" t="s">
        <v>2881</v>
      </c>
      <c r="B2511" t="s">
        <v>2882</v>
      </c>
    </row>
    <row r="2512" spans="1:2" x14ac:dyDescent="0.25">
      <c r="A2512" t="s">
        <v>2883</v>
      </c>
      <c r="B2512" t="s">
        <v>2884</v>
      </c>
    </row>
    <row r="2513" spans="1:2" x14ac:dyDescent="0.25">
      <c r="A2513" t="s">
        <v>2885</v>
      </c>
      <c r="B2513" t="s">
        <v>2886</v>
      </c>
    </row>
    <row r="2514" spans="1:2" x14ac:dyDescent="0.25">
      <c r="A2514" t="s">
        <v>171</v>
      </c>
      <c r="B2514" t="s">
        <v>2887</v>
      </c>
    </row>
    <row r="2515" spans="1:2" x14ac:dyDescent="0.25">
      <c r="A2515" t="s">
        <v>2888</v>
      </c>
      <c r="B2515" t="s">
        <v>2889</v>
      </c>
    </row>
    <row r="2516" spans="1:2" x14ac:dyDescent="0.25">
      <c r="A2516" t="s">
        <v>2890</v>
      </c>
      <c r="B2516" t="s">
        <v>2891</v>
      </c>
    </row>
    <row r="2517" spans="1:2" x14ac:dyDescent="0.25">
      <c r="A2517" t="s">
        <v>2892</v>
      </c>
      <c r="B2517" t="s">
        <v>2893</v>
      </c>
    </row>
    <row r="2518" spans="1:2" x14ac:dyDescent="0.25">
      <c r="A2518" t="s">
        <v>2894</v>
      </c>
      <c r="B2518" t="s">
        <v>2895</v>
      </c>
    </row>
    <row r="2519" spans="1:2" x14ac:dyDescent="0.25">
      <c r="A2519" t="s">
        <v>2896</v>
      </c>
      <c r="B2519" t="s">
        <v>2897</v>
      </c>
    </row>
    <row r="2520" spans="1:2" x14ac:dyDescent="0.25">
      <c r="A2520" t="s">
        <v>378</v>
      </c>
      <c r="B2520" t="s">
        <v>2898</v>
      </c>
    </row>
    <row r="2521" spans="1:2" x14ac:dyDescent="0.25">
      <c r="A2521" t="s">
        <v>2899</v>
      </c>
      <c r="B2521" t="s">
        <v>2900</v>
      </c>
    </row>
    <row r="2522" spans="1:2" x14ac:dyDescent="0.25">
      <c r="A2522" t="s">
        <v>2901</v>
      </c>
      <c r="B2522" t="s">
        <v>2902</v>
      </c>
    </row>
    <row r="2523" spans="1:2" x14ac:dyDescent="0.25">
      <c r="A2523" t="s">
        <v>2903</v>
      </c>
      <c r="B2523" t="s">
        <v>2904</v>
      </c>
    </row>
    <row r="2524" spans="1:2" x14ac:dyDescent="0.25">
      <c r="A2524" t="s">
        <v>2905</v>
      </c>
      <c r="B2524" t="s">
        <v>2906</v>
      </c>
    </row>
    <row r="2525" spans="1:2" x14ac:dyDescent="0.25">
      <c r="A2525" t="s">
        <v>2907</v>
      </c>
      <c r="B2525" t="s">
        <v>2908</v>
      </c>
    </row>
    <row r="2526" spans="1:2" x14ac:dyDescent="0.25">
      <c r="A2526" t="s">
        <v>2909</v>
      </c>
      <c r="B2526" t="s">
        <v>2910</v>
      </c>
    </row>
    <row r="2527" spans="1:2" x14ac:dyDescent="0.25">
      <c r="A2527" t="s">
        <v>2911</v>
      </c>
      <c r="B2527" t="s">
        <v>2912</v>
      </c>
    </row>
    <row r="2528" spans="1:2" x14ac:dyDescent="0.25">
      <c r="A2528" t="s">
        <v>2913</v>
      </c>
      <c r="B2528" t="s">
        <v>2914</v>
      </c>
    </row>
    <row r="2529" spans="1:2" x14ac:dyDescent="0.25">
      <c r="A2529" t="s">
        <v>2915</v>
      </c>
      <c r="B2529" t="s">
        <v>2916</v>
      </c>
    </row>
    <row r="2530" spans="1:2" x14ac:dyDescent="0.25">
      <c r="A2530" t="s">
        <v>2917</v>
      </c>
      <c r="B2530" t="s">
        <v>2918</v>
      </c>
    </row>
    <row r="2531" spans="1:2" x14ac:dyDescent="0.25">
      <c r="A2531" t="s">
        <v>2919</v>
      </c>
      <c r="B2531" t="s">
        <v>2920</v>
      </c>
    </row>
    <row r="2532" spans="1:2" x14ac:dyDescent="0.25">
      <c r="A2532" t="s">
        <v>2921</v>
      </c>
      <c r="B2532" t="s">
        <v>2922</v>
      </c>
    </row>
    <row r="2533" spans="1:2" x14ac:dyDescent="0.25">
      <c r="A2533" t="s">
        <v>2923</v>
      </c>
      <c r="B2533" t="s">
        <v>2924</v>
      </c>
    </row>
    <row r="2534" spans="1:2" x14ac:dyDescent="0.25">
      <c r="A2534" t="s">
        <v>184</v>
      </c>
      <c r="B2534" t="s">
        <v>2925</v>
      </c>
    </row>
    <row r="2535" spans="1:2" x14ac:dyDescent="0.25">
      <c r="A2535" t="s">
        <v>2926</v>
      </c>
      <c r="B2535" t="s">
        <v>2927</v>
      </c>
    </row>
    <row r="2536" spans="1:2" x14ac:dyDescent="0.25">
      <c r="A2536" t="s">
        <v>2928</v>
      </c>
      <c r="B2536" t="s">
        <v>2929</v>
      </c>
    </row>
    <row r="2537" spans="1:2" x14ac:dyDescent="0.25">
      <c r="A2537" t="s">
        <v>2930</v>
      </c>
      <c r="B2537" t="s">
        <v>2931</v>
      </c>
    </row>
    <row r="2538" spans="1:2" x14ac:dyDescent="0.25">
      <c r="A2538" t="s">
        <v>2932</v>
      </c>
      <c r="B2538" t="s">
        <v>2933</v>
      </c>
    </row>
    <row r="2539" spans="1:2" x14ac:dyDescent="0.25">
      <c r="A2539" t="s">
        <v>2934</v>
      </c>
      <c r="B2539" t="s">
        <v>2935</v>
      </c>
    </row>
    <row r="2540" spans="1:2" x14ac:dyDescent="0.25">
      <c r="A2540" t="s">
        <v>2936</v>
      </c>
      <c r="B2540" t="s">
        <v>2937</v>
      </c>
    </row>
    <row r="2541" spans="1:2" x14ac:dyDescent="0.25">
      <c r="A2541" t="s">
        <v>2938</v>
      </c>
      <c r="B2541" t="s">
        <v>2939</v>
      </c>
    </row>
    <row r="2542" spans="1:2" x14ac:dyDescent="0.25">
      <c r="A2542" t="s">
        <v>2940</v>
      </c>
      <c r="B2542" t="s">
        <v>2941</v>
      </c>
    </row>
    <row r="2543" spans="1:2" x14ac:dyDescent="0.25">
      <c r="A2543" t="s">
        <v>2942</v>
      </c>
      <c r="B2543" t="s">
        <v>2943</v>
      </c>
    </row>
    <row r="2544" spans="1:2" x14ac:dyDescent="0.25">
      <c r="A2544" t="s">
        <v>2944</v>
      </c>
      <c r="B2544" t="s">
        <v>2945</v>
      </c>
    </row>
    <row r="2545" spans="1:2" x14ac:dyDescent="0.25">
      <c r="A2545" t="s">
        <v>2946</v>
      </c>
      <c r="B2545" t="s">
        <v>2947</v>
      </c>
    </row>
    <row r="2546" spans="1:2" x14ac:dyDescent="0.25">
      <c r="A2546" t="s">
        <v>2948</v>
      </c>
      <c r="B2546" t="s">
        <v>2949</v>
      </c>
    </row>
    <row r="2547" spans="1:2" x14ac:dyDescent="0.25">
      <c r="A2547" t="s">
        <v>190</v>
      </c>
      <c r="B2547" t="s">
        <v>2950</v>
      </c>
    </row>
    <row r="2548" spans="1:2" x14ac:dyDescent="0.25">
      <c r="A2548" t="s">
        <v>2951</v>
      </c>
      <c r="B2548" t="s">
        <v>2952</v>
      </c>
    </row>
    <row r="2549" spans="1:2" x14ac:dyDescent="0.25">
      <c r="A2549" t="s">
        <v>187</v>
      </c>
      <c r="B2549" t="s">
        <v>2953</v>
      </c>
    </row>
    <row r="2550" spans="1:2" x14ac:dyDescent="0.25">
      <c r="A2550" t="s">
        <v>379</v>
      </c>
      <c r="B2550" t="s">
        <v>2954</v>
      </c>
    </row>
    <row r="2551" spans="1:2" x14ac:dyDescent="0.25">
      <c r="A2551" t="s">
        <v>2955</v>
      </c>
      <c r="B2551" t="s">
        <v>2956</v>
      </c>
    </row>
    <row r="2552" spans="1:2" x14ac:dyDescent="0.25">
      <c r="A2552" t="s">
        <v>272</v>
      </c>
      <c r="B2552" t="s">
        <v>2957</v>
      </c>
    </row>
    <row r="2553" spans="1:2" x14ac:dyDescent="0.25">
      <c r="A2553" t="s">
        <v>2958</v>
      </c>
      <c r="B2553" t="s">
        <v>2959</v>
      </c>
    </row>
    <row r="2554" spans="1:2" x14ac:dyDescent="0.25">
      <c r="A2554" t="s">
        <v>2960</v>
      </c>
      <c r="B2554" t="s">
        <v>2961</v>
      </c>
    </row>
    <row r="2555" spans="1:2" x14ac:dyDescent="0.25">
      <c r="A2555" t="s">
        <v>2962</v>
      </c>
      <c r="B2555" t="s">
        <v>2963</v>
      </c>
    </row>
    <row r="2556" spans="1:2" x14ac:dyDescent="0.25">
      <c r="A2556" t="s">
        <v>2964</v>
      </c>
      <c r="B2556" t="s">
        <v>2965</v>
      </c>
    </row>
    <row r="2557" spans="1:2" x14ac:dyDescent="0.25">
      <c r="A2557" t="s">
        <v>2966</v>
      </c>
      <c r="B2557" t="s">
        <v>2967</v>
      </c>
    </row>
    <row r="2558" spans="1:2" x14ac:dyDescent="0.25">
      <c r="A2558" t="s">
        <v>2968</v>
      </c>
      <c r="B2558" t="s">
        <v>2969</v>
      </c>
    </row>
    <row r="2559" spans="1:2" x14ac:dyDescent="0.25">
      <c r="A2559" t="s">
        <v>2970</v>
      </c>
      <c r="B2559" t="s">
        <v>2971</v>
      </c>
    </row>
    <row r="2560" spans="1:2" x14ac:dyDescent="0.25">
      <c r="A2560" t="s">
        <v>2972</v>
      </c>
      <c r="B2560" t="s">
        <v>2973</v>
      </c>
    </row>
    <row r="2561" spans="1:2" x14ac:dyDescent="0.25">
      <c r="A2561" t="s">
        <v>2974</v>
      </c>
      <c r="B2561" t="s">
        <v>2975</v>
      </c>
    </row>
    <row r="2562" spans="1:2" x14ac:dyDescent="0.25">
      <c r="A2562" t="s">
        <v>2976</v>
      </c>
      <c r="B2562" t="s">
        <v>2977</v>
      </c>
    </row>
    <row r="2563" spans="1:2" x14ac:dyDescent="0.25">
      <c r="A2563" t="s">
        <v>2978</v>
      </c>
      <c r="B2563" t="s">
        <v>2979</v>
      </c>
    </row>
    <row r="2564" spans="1:2" x14ac:dyDescent="0.25">
      <c r="A2564" t="s">
        <v>2980</v>
      </c>
      <c r="B2564" t="s">
        <v>2981</v>
      </c>
    </row>
    <row r="2565" spans="1:2" x14ac:dyDescent="0.25">
      <c r="A2565" t="s">
        <v>2982</v>
      </c>
      <c r="B2565" t="s">
        <v>2983</v>
      </c>
    </row>
    <row r="2566" spans="1:2" x14ac:dyDescent="0.25">
      <c r="A2566" t="s">
        <v>2984</v>
      </c>
      <c r="B2566" t="s">
        <v>2985</v>
      </c>
    </row>
    <row r="2567" spans="1:2" x14ac:dyDescent="0.25">
      <c r="A2567" t="s">
        <v>2986</v>
      </c>
      <c r="B2567" t="s">
        <v>2987</v>
      </c>
    </row>
    <row r="2568" spans="1:2" x14ac:dyDescent="0.25">
      <c r="A2568" t="s">
        <v>2988</v>
      </c>
      <c r="B2568" t="s">
        <v>2989</v>
      </c>
    </row>
    <row r="2569" spans="1:2" x14ac:dyDescent="0.25">
      <c r="A2569" t="s">
        <v>2990</v>
      </c>
      <c r="B2569" t="s">
        <v>2991</v>
      </c>
    </row>
    <row r="2570" spans="1:2" x14ac:dyDescent="0.25">
      <c r="A2570" t="s">
        <v>380</v>
      </c>
      <c r="B2570" t="s">
        <v>2992</v>
      </c>
    </row>
    <row r="2571" spans="1:2" x14ac:dyDescent="0.25">
      <c r="A2571" t="s">
        <v>2993</v>
      </c>
      <c r="B2571" t="s">
        <v>2994</v>
      </c>
    </row>
    <row r="2572" spans="1:2" x14ac:dyDescent="0.25">
      <c r="A2572" t="s">
        <v>2995</v>
      </c>
      <c r="B2572" t="s">
        <v>2996</v>
      </c>
    </row>
    <row r="2573" spans="1:2" x14ac:dyDescent="0.25">
      <c r="A2573" t="s">
        <v>2997</v>
      </c>
      <c r="B2573" t="s">
        <v>2998</v>
      </c>
    </row>
    <row r="2574" spans="1:2" x14ac:dyDescent="0.25">
      <c r="A2574" t="s">
        <v>2999</v>
      </c>
      <c r="B2574" t="s">
        <v>3000</v>
      </c>
    </row>
    <row r="2575" spans="1:2" x14ac:dyDescent="0.25">
      <c r="A2575" t="s">
        <v>3001</v>
      </c>
      <c r="B2575" t="s">
        <v>3002</v>
      </c>
    </row>
    <row r="2576" spans="1:2" x14ac:dyDescent="0.25">
      <c r="A2576" t="s">
        <v>3003</v>
      </c>
      <c r="B2576" t="s">
        <v>3004</v>
      </c>
    </row>
    <row r="2577" spans="1:2" x14ac:dyDescent="0.25">
      <c r="A2577" t="s">
        <v>3005</v>
      </c>
      <c r="B2577" t="s">
        <v>3006</v>
      </c>
    </row>
    <row r="2578" spans="1:2" x14ac:dyDescent="0.25">
      <c r="A2578" t="s">
        <v>3007</v>
      </c>
      <c r="B2578" t="s">
        <v>3008</v>
      </c>
    </row>
    <row r="2579" spans="1:2" x14ac:dyDescent="0.25">
      <c r="A2579" t="s">
        <v>3009</v>
      </c>
      <c r="B2579" t="s">
        <v>3010</v>
      </c>
    </row>
    <row r="2580" spans="1:2" x14ac:dyDescent="0.25">
      <c r="A2580" t="s">
        <v>3011</v>
      </c>
      <c r="B2580" t="s">
        <v>3012</v>
      </c>
    </row>
    <row r="2581" spans="1:2" x14ac:dyDescent="0.25">
      <c r="A2581" t="s">
        <v>3013</v>
      </c>
      <c r="B2581" t="s">
        <v>3014</v>
      </c>
    </row>
    <row r="2582" spans="1:2" x14ac:dyDescent="0.25">
      <c r="A2582" t="s">
        <v>3015</v>
      </c>
      <c r="B2582" t="s">
        <v>3016</v>
      </c>
    </row>
    <row r="2583" spans="1:2" x14ac:dyDescent="0.25">
      <c r="A2583" t="s">
        <v>3017</v>
      </c>
      <c r="B2583" t="s">
        <v>3018</v>
      </c>
    </row>
    <row r="2584" spans="1:2" x14ac:dyDescent="0.25">
      <c r="A2584" t="s">
        <v>3019</v>
      </c>
      <c r="B2584" t="s">
        <v>3020</v>
      </c>
    </row>
    <row r="2585" spans="1:2" x14ac:dyDescent="0.25">
      <c r="A2585" t="s">
        <v>3021</v>
      </c>
      <c r="B2585" t="s">
        <v>3022</v>
      </c>
    </row>
    <row r="2586" spans="1:2" x14ac:dyDescent="0.25">
      <c r="A2586" t="s">
        <v>3023</v>
      </c>
      <c r="B2586" t="s">
        <v>3024</v>
      </c>
    </row>
    <row r="2587" spans="1:2" x14ac:dyDescent="0.25">
      <c r="A2587" t="s">
        <v>3025</v>
      </c>
      <c r="B2587" t="s">
        <v>3026</v>
      </c>
    </row>
    <row r="2588" spans="1:2" x14ac:dyDescent="0.25">
      <c r="A2588" t="s">
        <v>3027</v>
      </c>
      <c r="B2588" t="s">
        <v>3028</v>
      </c>
    </row>
    <row r="2589" spans="1:2" x14ac:dyDescent="0.25">
      <c r="A2589" t="s">
        <v>282</v>
      </c>
      <c r="B2589" t="s">
        <v>3029</v>
      </c>
    </row>
    <row r="2590" spans="1:2" x14ac:dyDescent="0.25">
      <c r="A2590" t="s">
        <v>198</v>
      </c>
      <c r="B2590" t="s">
        <v>3030</v>
      </c>
    </row>
    <row r="2591" spans="1:2" x14ac:dyDescent="0.25">
      <c r="A2591" t="s">
        <v>3031</v>
      </c>
      <c r="B2591" t="s">
        <v>3032</v>
      </c>
    </row>
    <row r="2592" spans="1:2" x14ac:dyDescent="0.25">
      <c r="A2592" t="s">
        <v>3033</v>
      </c>
      <c r="B2592" t="s">
        <v>3034</v>
      </c>
    </row>
    <row r="2593" spans="1:2" x14ac:dyDescent="0.25">
      <c r="A2593" t="s">
        <v>3035</v>
      </c>
      <c r="B2593" t="s">
        <v>3036</v>
      </c>
    </row>
    <row r="2594" spans="1:2" x14ac:dyDescent="0.25">
      <c r="A2594" t="s">
        <v>3037</v>
      </c>
      <c r="B2594" t="s">
        <v>3038</v>
      </c>
    </row>
    <row r="2595" spans="1:2" x14ac:dyDescent="0.25">
      <c r="A2595" t="s">
        <v>3039</v>
      </c>
      <c r="B2595" t="s">
        <v>3040</v>
      </c>
    </row>
    <row r="2596" spans="1:2" x14ac:dyDescent="0.25">
      <c r="A2596" t="s">
        <v>3041</v>
      </c>
      <c r="B2596" t="s">
        <v>3042</v>
      </c>
    </row>
    <row r="2597" spans="1:2" x14ac:dyDescent="0.25">
      <c r="A2597" t="s">
        <v>3043</v>
      </c>
      <c r="B2597" t="s">
        <v>3044</v>
      </c>
    </row>
    <row r="2598" spans="1:2" x14ac:dyDescent="0.25">
      <c r="A2598" t="s">
        <v>281</v>
      </c>
      <c r="B2598" t="s">
        <v>3045</v>
      </c>
    </row>
    <row r="2599" spans="1:2" x14ac:dyDescent="0.25">
      <c r="A2599" t="s">
        <v>3046</v>
      </c>
      <c r="B2599" t="s">
        <v>3047</v>
      </c>
    </row>
    <row r="2600" spans="1:2" x14ac:dyDescent="0.25">
      <c r="A2600" t="s">
        <v>3048</v>
      </c>
      <c r="B2600" t="s">
        <v>3049</v>
      </c>
    </row>
    <row r="2601" spans="1:2" x14ac:dyDescent="0.25">
      <c r="A2601" t="s">
        <v>3050</v>
      </c>
      <c r="B2601" t="s">
        <v>3051</v>
      </c>
    </row>
    <row r="2602" spans="1:2" x14ac:dyDescent="0.25">
      <c r="A2602" t="s">
        <v>3052</v>
      </c>
      <c r="B2602" t="s">
        <v>3053</v>
      </c>
    </row>
    <row r="2603" spans="1:2" x14ac:dyDescent="0.25">
      <c r="A2603" t="s">
        <v>3054</v>
      </c>
      <c r="B2603" t="s">
        <v>3055</v>
      </c>
    </row>
    <row r="2604" spans="1:2" x14ac:dyDescent="0.25">
      <c r="A2604" t="s">
        <v>383</v>
      </c>
      <c r="B2604" t="s">
        <v>3056</v>
      </c>
    </row>
    <row r="2605" spans="1:2" x14ac:dyDescent="0.25">
      <c r="A2605" t="s">
        <v>3057</v>
      </c>
      <c r="B2605" t="s">
        <v>3058</v>
      </c>
    </row>
    <row r="2606" spans="1:2" x14ac:dyDescent="0.25">
      <c r="A2606" t="s">
        <v>3059</v>
      </c>
      <c r="B2606" t="s">
        <v>3060</v>
      </c>
    </row>
    <row r="2607" spans="1:2" x14ac:dyDescent="0.25">
      <c r="A2607" t="s">
        <v>3061</v>
      </c>
      <c r="B2607" t="s">
        <v>3062</v>
      </c>
    </row>
    <row r="2608" spans="1:2" x14ac:dyDescent="0.25">
      <c r="A2608" t="s">
        <v>3063</v>
      </c>
      <c r="B2608" t="s">
        <v>3064</v>
      </c>
    </row>
    <row r="2609" spans="1:2" x14ac:dyDescent="0.25">
      <c r="A2609" t="s">
        <v>385</v>
      </c>
      <c r="B2609" t="s">
        <v>3065</v>
      </c>
    </row>
    <row r="2610" spans="1:2" x14ac:dyDescent="0.25">
      <c r="A2610" t="s">
        <v>386</v>
      </c>
      <c r="B2610" t="s">
        <v>3066</v>
      </c>
    </row>
    <row r="2611" spans="1:2" x14ac:dyDescent="0.25">
      <c r="A2611" t="s">
        <v>387</v>
      </c>
      <c r="B2611" t="s">
        <v>3067</v>
      </c>
    </row>
    <row r="2612" spans="1:2" x14ac:dyDescent="0.25">
      <c r="A2612" t="s">
        <v>3068</v>
      </c>
      <c r="B2612" t="s">
        <v>3069</v>
      </c>
    </row>
    <row r="2613" spans="1:2" x14ac:dyDescent="0.25">
      <c r="A2613" t="s">
        <v>3070</v>
      </c>
      <c r="B2613" t="s">
        <v>3071</v>
      </c>
    </row>
    <row r="2614" spans="1:2" x14ac:dyDescent="0.25">
      <c r="A2614" t="s">
        <v>3072</v>
      </c>
      <c r="B2614" t="s">
        <v>3073</v>
      </c>
    </row>
    <row r="2615" spans="1:2" x14ac:dyDescent="0.25">
      <c r="A2615" t="s">
        <v>3074</v>
      </c>
      <c r="B2615" t="s">
        <v>3075</v>
      </c>
    </row>
    <row r="2616" spans="1:2" x14ac:dyDescent="0.25">
      <c r="A2616" t="s">
        <v>388</v>
      </c>
      <c r="B2616" t="s">
        <v>3076</v>
      </c>
    </row>
    <row r="2617" spans="1:2" x14ac:dyDescent="0.25">
      <c r="A2617" t="s">
        <v>3077</v>
      </c>
      <c r="B2617" t="s">
        <v>3078</v>
      </c>
    </row>
    <row r="2618" spans="1:2" x14ac:dyDescent="0.25">
      <c r="A2618" t="s">
        <v>3079</v>
      </c>
      <c r="B2618" t="s">
        <v>3080</v>
      </c>
    </row>
    <row r="2619" spans="1:2" x14ac:dyDescent="0.25">
      <c r="A2619" t="s">
        <v>3081</v>
      </c>
      <c r="B2619" t="s">
        <v>3082</v>
      </c>
    </row>
    <row r="2620" spans="1:2" x14ac:dyDescent="0.25">
      <c r="A2620" t="s">
        <v>3083</v>
      </c>
      <c r="B2620" t="s">
        <v>3084</v>
      </c>
    </row>
    <row r="2621" spans="1:2" x14ac:dyDescent="0.25">
      <c r="A2621" t="s">
        <v>3085</v>
      </c>
      <c r="B2621" t="s">
        <v>3086</v>
      </c>
    </row>
    <row r="2622" spans="1:2" x14ac:dyDescent="0.25">
      <c r="A2622" t="s">
        <v>3087</v>
      </c>
      <c r="B2622" t="s">
        <v>3088</v>
      </c>
    </row>
    <row r="2623" spans="1:2" x14ac:dyDescent="0.25">
      <c r="A2623" t="s">
        <v>284</v>
      </c>
      <c r="B2623" t="s">
        <v>3089</v>
      </c>
    </row>
    <row r="2624" spans="1:2" x14ac:dyDescent="0.25">
      <c r="A2624" t="s">
        <v>3090</v>
      </c>
      <c r="B2624" t="s">
        <v>3091</v>
      </c>
    </row>
    <row r="2625" spans="1:2" x14ac:dyDescent="0.25">
      <c r="A2625" t="s">
        <v>289</v>
      </c>
      <c r="B2625" t="s">
        <v>3092</v>
      </c>
    </row>
    <row r="2626" spans="1:2" x14ac:dyDescent="0.25">
      <c r="A2626" t="s">
        <v>3093</v>
      </c>
      <c r="B2626" t="s">
        <v>3094</v>
      </c>
    </row>
    <row r="2627" spans="1:2" x14ac:dyDescent="0.25">
      <c r="A2627" t="s">
        <v>3095</v>
      </c>
      <c r="B2627" t="s">
        <v>3096</v>
      </c>
    </row>
    <row r="2628" spans="1:2" x14ac:dyDescent="0.25">
      <c r="A2628" t="s">
        <v>389</v>
      </c>
      <c r="B2628" t="s">
        <v>3097</v>
      </c>
    </row>
    <row r="2629" spans="1:2" x14ac:dyDescent="0.25">
      <c r="A2629" t="s">
        <v>3098</v>
      </c>
      <c r="B2629" t="s">
        <v>3099</v>
      </c>
    </row>
    <row r="2630" spans="1:2" x14ac:dyDescent="0.25">
      <c r="A2630" t="s">
        <v>3100</v>
      </c>
      <c r="B2630" t="s">
        <v>3101</v>
      </c>
    </row>
    <row r="2631" spans="1:2" x14ac:dyDescent="0.25">
      <c r="A2631" t="s">
        <v>390</v>
      </c>
      <c r="B2631" t="s">
        <v>3102</v>
      </c>
    </row>
    <row r="2632" spans="1:2" x14ac:dyDescent="0.25">
      <c r="A2632" t="s">
        <v>3103</v>
      </c>
      <c r="B2632" t="s">
        <v>3104</v>
      </c>
    </row>
    <row r="2633" spans="1:2" x14ac:dyDescent="0.25">
      <c r="A2633" t="s">
        <v>3105</v>
      </c>
      <c r="B2633" t="s">
        <v>3106</v>
      </c>
    </row>
    <row r="2634" spans="1:2" x14ac:dyDescent="0.25">
      <c r="A2634" t="s">
        <v>3107</v>
      </c>
      <c r="B2634" t="s">
        <v>3108</v>
      </c>
    </row>
    <row r="2635" spans="1:2" x14ac:dyDescent="0.25">
      <c r="A2635" t="s">
        <v>3109</v>
      </c>
      <c r="B2635" t="s">
        <v>3110</v>
      </c>
    </row>
    <row r="2636" spans="1:2" x14ac:dyDescent="0.25">
      <c r="A2636" t="s">
        <v>3111</v>
      </c>
      <c r="B2636" t="s">
        <v>3112</v>
      </c>
    </row>
    <row r="2637" spans="1:2" x14ac:dyDescent="0.25">
      <c r="A2637" t="s">
        <v>3113</v>
      </c>
      <c r="B2637" t="s">
        <v>3114</v>
      </c>
    </row>
    <row r="2638" spans="1:2" x14ac:dyDescent="0.25">
      <c r="A2638" t="s">
        <v>3115</v>
      </c>
      <c r="B2638" t="s">
        <v>3116</v>
      </c>
    </row>
    <row r="2639" spans="1:2" x14ac:dyDescent="0.25">
      <c r="A2639" t="s">
        <v>296</v>
      </c>
      <c r="B2639" t="s">
        <v>3117</v>
      </c>
    </row>
    <row r="2640" spans="1:2" x14ac:dyDescent="0.25">
      <c r="A2640" t="s">
        <v>182</v>
      </c>
      <c r="B2640" t="s">
        <v>3118</v>
      </c>
    </row>
    <row r="2641" spans="1:2" x14ac:dyDescent="0.25">
      <c r="A2641" t="s">
        <v>3119</v>
      </c>
      <c r="B2641" t="s">
        <v>3120</v>
      </c>
    </row>
    <row r="2642" spans="1:2" x14ac:dyDescent="0.25">
      <c r="A2642" t="s">
        <v>275</v>
      </c>
      <c r="B2642" t="s">
        <v>3121</v>
      </c>
    </row>
    <row r="2643" spans="1:2" x14ac:dyDescent="0.25">
      <c r="A2643" t="s">
        <v>3122</v>
      </c>
      <c r="B2643" t="s">
        <v>3123</v>
      </c>
    </row>
    <row r="2644" spans="1:2" x14ac:dyDescent="0.25">
      <c r="A2644" t="s">
        <v>3124</v>
      </c>
      <c r="B2644" t="s">
        <v>3125</v>
      </c>
    </row>
    <row r="2645" spans="1:2" x14ac:dyDescent="0.25">
      <c r="A2645" t="s">
        <v>3126</v>
      </c>
      <c r="B2645" t="s">
        <v>3127</v>
      </c>
    </row>
    <row r="2646" spans="1:2" x14ac:dyDescent="0.25">
      <c r="A2646" t="s">
        <v>3128</v>
      </c>
      <c r="B2646" t="s">
        <v>3129</v>
      </c>
    </row>
    <row r="2647" spans="1:2" x14ac:dyDescent="0.25">
      <c r="A2647" t="s">
        <v>201</v>
      </c>
      <c r="B2647" t="s">
        <v>3130</v>
      </c>
    </row>
    <row r="2648" spans="1:2" x14ac:dyDescent="0.25">
      <c r="A2648" t="s">
        <v>3131</v>
      </c>
      <c r="B2648" t="s">
        <v>3132</v>
      </c>
    </row>
    <row r="2649" spans="1:2" x14ac:dyDescent="0.25">
      <c r="A2649" t="s">
        <v>3133</v>
      </c>
      <c r="B2649" t="s">
        <v>3134</v>
      </c>
    </row>
    <row r="2650" spans="1:2" x14ac:dyDescent="0.25">
      <c r="A2650" t="s">
        <v>3135</v>
      </c>
      <c r="B2650" t="s">
        <v>3136</v>
      </c>
    </row>
    <row r="2651" spans="1:2" x14ac:dyDescent="0.25">
      <c r="A2651" t="s">
        <v>3137</v>
      </c>
      <c r="B2651" t="s">
        <v>3138</v>
      </c>
    </row>
    <row r="2652" spans="1:2" x14ac:dyDescent="0.25">
      <c r="A2652" t="s">
        <v>3139</v>
      </c>
      <c r="B2652" t="s">
        <v>3140</v>
      </c>
    </row>
    <row r="2653" spans="1:2" x14ac:dyDescent="0.25">
      <c r="A2653" t="s">
        <v>3141</v>
      </c>
      <c r="B2653" t="s">
        <v>3142</v>
      </c>
    </row>
    <row r="2654" spans="1:2" x14ac:dyDescent="0.25">
      <c r="A2654" t="s">
        <v>3143</v>
      </c>
      <c r="B2654" t="s">
        <v>3144</v>
      </c>
    </row>
    <row r="2655" spans="1:2" x14ac:dyDescent="0.25">
      <c r="A2655" t="s">
        <v>3145</v>
      </c>
      <c r="B2655" t="s">
        <v>3146</v>
      </c>
    </row>
    <row r="2656" spans="1:2" x14ac:dyDescent="0.25">
      <c r="A2656" t="s">
        <v>3147</v>
      </c>
      <c r="B2656" t="s">
        <v>3148</v>
      </c>
    </row>
    <row r="2657" spans="1:2" x14ac:dyDescent="0.25">
      <c r="A2657" t="s">
        <v>392</v>
      </c>
      <c r="B2657" t="s">
        <v>3149</v>
      </c>
    </row>
    <row r="2658" spans="1:2" x14ac:dyDescent="0.25">
      <c r="A2658" t="s">
        <v>3150</v>
      </c>
      <c r="B2658" t="s">
        <v>3151</v>
      </c>
    </row>
    <row r="2659" spans="1:2" x14ac:dyDescent="0.25">
      <c r="A2659" t="s">
        <v>3152</v>
      </c>
      <c r="B2659" t="s">
        <v>3153</v>
      </c>
    </row>
    <row r="2660" spans="1:2" x14ac:dyDescent="0.25">
      <c r="A2660" t="s">
        <v>3154</v>
      </c>
      <c r="B2660" t="s">
        <v>3155</v>
      </c>
    </row>
    <row r="2661" spans="1:2" x14ac:dyDescent="0.25">
      <c r="A2661" t="s">
        <v>3156</v>
      </c>
      <c r="B2661" t="s">
        <v>3157</v>
      </c>
    </row>
    <row r="2662" spans="1:2" x14ac:dyDescent="0.25">
      <c r="A2662" t="s">
        <v>3158</v>
      </c>
      <c r="B2662" t="s">
        <v>3159</v>
      </c>
    </row>
    <row r="2663" spans="1:2" x14ac:dyDescent="0.25">
      <c r="A2663" t="s">
        <v>3160</v>
      </c>
      <c r="B2663" t="s">
        <v>3161</v>
      </c>
    </row>
    <row r="2664" spans="1:2" x14ac:dyDescent="0.25">
      <c r="A2664" t="s">
        <v>3162</v>
      </c>
      <c r="B2664" t="s">
        <v>3163</v>
      </c>
    </row>
    <row r="2665" spans="1:2" x14ac:dyDescent="0.25">
      <c r="A2665" t="s">
        <v>3164</v>
      </c>
      <c r="B2665" t="s">
        <v>3165</v>
      </c>
    </row>
    <row r="2666" spans="1:2" x14ac:dyDescent="0.25">
      <c r="A2666" t="s">
        <v>3166</v>
      </c>
      <c r="B2666" t="s">
        <v>3167</v>
      </c>
    </row>
    <row r="2667" spans="1:2" x14ac:dyDescent="0.25">
      <c r="A2667" t="s">
        <v>393</v>
      </c>
      <c r="B2667" t="s">
        <v>3168</v>
      </c>
    </row>
    <row r="2668" spans="1:2" x14ac:dyDescent="0.25">
      <c r="A2668" t="s">
        <v>3169</v>
      </c>
      <c r="B2668" t="s">
        <v>3170</v>
      </c>
    </row>
    <row r="2669" spans="1:2" x14ac:dyDescent="0.25">
      <c r="A2669" t="s">
        <v>3171</v>
      </c>
      <c r="B2669" t="s">
        <v>3172</v>
      </c>
    </row>
    <row r="2670" spans="1:2" x14ac:dyDescent="0.25">
      <c r="A2670" t="s">
        <v>3173</v>
      </c>
      <c r="B2670" t="s">
        <v>3174</v>
      </c>
    </row>
    <row r="2671" spans="1:2" x14ac:dyDescent="0.25">
      <c r="A2671" t="s">
        <v>3175</v>
      </c>
      <c r="B2671" t="s">
        <v>3176</v>
      </c>
    </row>
    <row r="2672" spans="1:2" x14ac:dyDescent="0.25">
      <c r="A2672" t="s">
        <v>3177</v>
      </c>
      <c r="B2672" t="s">
        <v>3178</v>
      </c>
    </row>
    <row r="2673" spans="1:2" x14ac:dyDescent="0.25">
      <c r="A2673" t="s">
        <v>3179</v>
      </c>
      <c r="B2673" t="s">
        <v>3180</v>
      </c>
    </row>
    <row r="2674" spans="1:2" x14ac:dyDescent="0.25">
      <c r="A2674" t="s">
        <v>3181</v>
      </c>
      <c r="B2674" t="s">
        <v>3182</v>
      </c>
    </row>
    <row r="2675" spans="1:2" x14ac:dyDescent="0.25">
      <c r="A2675" t="s">
        <v>3183</v>
      </c>
      <c r="B2675" t="s">
        <v>3184</v>
      </c>
    </row>
    <row r="2676" spans="1:2" x14ac:dyDescent="0.25">
      <c r="A2676" t="s">
        <v>3185</v>
      </c>
      <c r="B2676" t="s">
        <v>3186</v>
      </c>
    </row>
    <row r="2677" spans="1:2" x14ac:dyDescent="0.25">
      <c r="A2677" t="s">
        <v>3187</v>
      </c>
      <c r="B2677" t="s">
        <v>3188</v>
      </c>
    </row>
    <row r="2678" spans="1:2" x14ac:dyDescent="0.25">
      <c r="A2678" t="s">
        <v>3189</v>
      </c>
      <c r="B2678" t="s">
        <v>3190</v>
      </c>
    </row>
    <row r="2679" spans="1:2" x14ac:dyDescent="0.25">
      <c r="A2679" t="s">
        <v>3191</v>
      </c>
      <c r="B2679" t="s">
        <v>3192</v>
      </c>
    </row>
    <row r="2680" spans="1:2" x14ac:dyDescent="0.25">
      <c r="A2680" t="s">
        <v>3193</v>
      </c>
      <c r="B2680" t="s">
        <v>3194</v>
      </c>
    </row>
    <row r="2681" spans="1:2" x14ac:dyDescent="0.25">
      <c r="A2681" t="s">
        <v>3195</v>
      </c>
      <c r="B2681" t="s">
        <v>3196</v>
      </c>
    </row>
    <row r="2682" spans="1:2" x14ac:dyDescent="0.25">
      <c r="A2682" t="s">
        <v>395</v>
      </c>
      <c r="B2682" t="s">
        <v>3197</v>
      </c>
    </row>
    <row r="2683" spans="1:2" x14ac:dyDescent="0.25">
      <c r="A2683" t="s">
        <v>3198</v>
      </c>
      <c r="B2683" t="s">
        <v>3199</v>
      </c>
    </row>
    <row r="2684" spans="1:2" x14ac:dyDescent="0.25">
      <c r="A2684" t="s">
        <v>3200</v>
      </c>
      <c r="B2684" t="s">
        <v>3201</v>
      </c>
    </row>
    <row r="2685" spans="1:2" x14ac:dyDescent="0.25">
      <c r="A2685" t="s">
        <v>3202</v>
      </c>
      <c r="B2685" t="s">
        <v>3203</v>
      </c>
    </row>
    <row r="2686" spans="1:2" x14ac:dyDescent="0.25">
      <c r="A2686" t="s">
        <v>3204</v>
      </c>
      <c r="B2686" t="s">
        <v>3205</v>
      </c>
    </row>
    <row r="2687" spans="1:2" x14ac:dyDescent="0.25">
      <c r="A2687" t="s">
        <v>3206</v>
      </c>
      <c r="B2687" t="s">
        <v>3207</v>
      </c>
    </row>
    <row r="2688" spans="1:2" x14ac:dyDescent="0.25">
      <c r="A2688" t="s">
        <v>305</v>
      </c>
      <c r="B2688" t="s">
        <v>3208</v>
      </c>
    </row>
    <row r="2689" spans="1:2" x14ac:dyDescent="0.25">
      <c r="A2689" t="s">
        <v>306</v>
      </c>
      <c r="B2689" t="s">
        <v>3209</v>
      </c>
    </row>
    <row r="2690" spans="1:2" x14ac:dyDescent="0.25">
      <c r="A2690" t="s">
        <v>3210</v>
      </c>
      <c r="B2690" t="s">
        <v>3211</v>
      </c>
    </row>
    <row r="2691" spans="1:2" x14ac:dyDescent="0.25">
      <c r="A2691" t="s">
        <v>3212</v>
      </c>
      <c r="B2691" t="s">
        <v>3213</v>
      </c>
    </row>
    <row r="2692" spans="1:2" x14ac:dyDescent="0.25">
      <c r="A2692" t="s">
        <v>3214</v>
      </c>
      <c r="B2692" t="s">
        <v>3215</v>
      </c>
    </row>
    <row r="2693" spans="1:2" x14ac:dyDescent="0.25">
      <c r="A2693" t="s">
        <v>313</v>
      </c>
      <c r="B2693" t="s">
        <v>3216</v>
      </c>
    </row>
    <row r="2694" spans="1:2" x14ac:dyDescent="0.25">
      <c r="A2694" t="s">
        <v>3217</v>
      </c>
      <c r="B2694" t="s">
        <v>3218</v>
      </c>
    </row>
    <row r="2695" spans="1:2" x14ac:dyDescent="0.25">
      <c r="A2695" t="s">
        <v>3219</v>
      </c>
      <c r="B2695" t="s">
        <v>3220</v>
      </c>
    </row>
    <row r="2696" spans="1:2" x14ac:dyDescent="0.25">
      <c r="A2696" t="s">
        <v>3221</v>
      </c>
      <c r="B2696" t="s">
        <v>3222</v>
      </c>
    </row>
    <row r="2697" spans="1:2" x14ac:dyDescent="0.25">
      <c r="A2697" t="s">
        <v>3223</v>
      </c>
      <c r="B2697" t="s">
        <v>3224</v>
      </c>
    </row>
    <row r="2698" spans="1:2" x14ac:dyDescent="0.25">
      <c r="A2698" t="s">
        <v>3225</v>
      </c>
      <c r="B2698" t="s">
        <v>3226</v>
      </c>
    </row>
    <row r="2699" spans="1:2" x14ac:dyDescent="0.25">
      <c r="A2699" t="s">
        <v>3227</v>
      </c>
      <c r="B2699" t="s">
        <v>3228</v>
      </c>
    </row>
    <row r="2700" spans="1:2" x14ac:dyDescent="0.25">
      <c r="A2700" t="s">
        <v>3229</v>
      </c>
      <c r="B2700" t="s">
        <v>3230</v>
      </c>
    </row>
    <row r="2701" spans="1:2" x14ac:dyDescent="0.25">
      <c r="A2701" t="s">
        <v>3231</v>
      </c>
      <c r="B2701" t="s">
        <v>3232</v>
      </c>
    </row>
    <row r="2702" spans="1:2" x14ac:dyDescent="0.25">
      <c r="A2702" t="s">
        <v>3233</v>
      </c>
      <c r="B2702" t="s">
        <v>3234</v>
      </c>
    </row>
    <row r="2703" spans="1:2" x14ac:dyDescent="0.25">
      <c r="A2703" t="s">
        <v>3235</v>
      </c>
      <c r="B2703" t="s">
        <v>3236</v>
      </c>
    </row>
    <row r="2704" spans="1:2" x14ac:dyDescent="0.25">
      <c r="A2704" t="s">
        <v>3237</v>
      </c>
      <c r="B2704" t="s">
        <v>3238</v>
      </c>
    </row>
    <row r="2705" spans="1:2" x14ac:dyDescent="0.25">
      <c r="A2705" t="s">
        <v>309</v>
      </c>
      <c r="B2705" t="s">
        <v>3239</v>
      </c>
    </row>
    <row r="2706" spans="1:2" x14ac:dyDescent="0.25">
      <c r="A2706" t="s">
        <v>322</v>
      </c>
      <c r="B2706" t="s">
        <v>3240</v>
      </c>
    </row>
    <row r="2707" spans="1:2" x14ac:dyDescent="0.25">
      <c r="A2707" t="s">
        <v>3241</v>
      </c>
      <c r="B2707" t="s">
        <v>3242</v>
      </c>
    </row>
    <row r="2708" spans="1:2" x14ac:dyDescent="0.25">
      <c r="A2708" t="s">
        <v>3243</v>
      </c>
      <c r="B2708" t="s">
        <v>3244</v>
      </c>
    </row>
    <row r="2709" spans="1:2" x14ac:dyDescent="0.25">
      <c r="A2709" t="s">
        <v>3245</v>
      </c>
      <c r="B2709" t="s">
        <v>3246</v>
      </c>
    </row>
    <row r="2710" spans="1:2" x14ac:dyDescent="0.25">
      <c r="A2710" t="s">
        <v>3247</v>
      </c>
      <c r="B2710" t="s">
        <v>3248</v>
      </c>
    </row>
    <row r="2711" spans="1:2" x14ac:dyDescent="0.25">
      <c r="A2711" t="s">
        <v>3249</v>
      </c>
      <c r="B2711" t="s">
        <v>3250</v>
      </c>
    </row>
    <row r="2712" spans="1:2" x14ac:dyDescent="0.25">
      <c r="A2712" t="s">
        <v>3251</v>
      </c>
      <c r="B2712" t="s">
        <v>3252</v>
      </c>
    </row>
    <row r="2713" spans="1:2" x14ac:dyDescent="0.25">
      <c r="A2713" t="s">
        <v>3253</v>
      </c>
      <c r="B2713" t="s">
        <v>3254</v>
      </c>
    </row>
    <row r="2714" spans="1:2" x14ac:dyDescent="0.25">
      <c r="A2714" t="s">
        <v>220</v>
      </c>
      <c r="B2714" t="s">
        <v>3255</v>
      </c>
    </row>
    <row r="2715" spans="1:2" x14ac:dyDescent="0.25">
      <c r="A2715" t="s">
        <v>3256</v>
      </c>
      <c r="B2715" t="s">
        <v>3257</v>
      </c>
    </row>
    <row r="2716" spans="1:2" x14ac:dyDescent="0.25">
      <c r="A2716" t="s">
        <v>219</v>
      </c>
      <c r="B2716" t="s">
        <v>3258</v>
      </c>
    </row>
    <row r="2717" spans="1:2" x14ac:dyDescent="0.25">
      <c r="A2717" t="s">
        <v>3259</v>
      </c>
      <c r="B2717" t="s">
        <v>3260</v>
      </c>
    </row>
    <row r="2718" spans="1:2" x14ac:dyDescent="0.25">
      <c r="A2718" t="s">
        <v>331</v>
      </c>
      <c r="B2718" t="s">
        <v>3261</v>
      </c>
    </row>
    <row r="2719" spans="1:2" x14ac:dyDescent="0.25">
      <c r="A2719" t="s">
        <v>3262</v>
      </c>
      <c r="B2719" t="s">
        <v>3263</v>
      </c>
    </row>
    <row r="2720" spans="1:2" x14ac:dyDescent="0.25">
      <c r="A2720" t="s">
        <v>3264</v>
      </c>
      <c r="B2720" t="s">
        <v>3265</v>
      </c>
    </row>
    <row r="2721" spans="1:2" x14ac:dyDescent="0.25">
      <c r="A2721" t="s">
        <v>3266</v>
      </c>
      <c r="B2721" t="s">
        <v>3267</v>
      </c>
    </row>
    <row r="2722" spans="1:2" x14ac:dyDescent="0.25">
      <c r="A2722" t="s">
        <v>3268</v>
      </c>
      <c r="B2722" t="s">
        <v>3269</v>
      </c>
    </row>
    <row r="2723" spans="1:2" x14ac:dyDescent="0.25">
      <c r="A2723" t="s">
        <v>329</v>
      </c>
      <c r="B2723" t="s">
        <v>3270</v>
      </c>
    </row>
    <row r="2724" spans="1:2" x14ac:dyDescent="0.25">
      <c r="A2724" t="s">
        <v>337</v>
      </c>
      <c r="B2724" t="s">
        <v>3271</v>
      </c>
    </row>
    <row r="2725" spans="1:2" x14ac:dyDescent="0.25">
      <c r="A2725" t="s">
        <v>3272</v>
      </c>
      <c r="B2725" t="s">
        <v>3273</v>
      </c>
    </row>
    <row r="2726" spans="1:2" x14ac:dyDescent="0.25">
      <c r="A2726" t="s">
        <v>3274</v>
      </c>
      <c r="B2726" t="s">
        <v>3275</v>
      </c>
    </row>
    <row r="2727" spans="1:2" x14ac:dyDescent="0.25">
      <c r="A2727" t="s">
        <v>3276</v>
      </c>
      <c r="B2727" t="s">
        <v>3277</v>
      </c>
    </row>
    <row r="2728" spans="1:2" x14ac:dyDescent="0.25">
      <c r="A2728" t="s">
        <v>3278</v>
      </c>
      <c r="B2728" t="s">
        <v>3279</v>
      </c>
    </row>
    <row r="2729" spans="1:2" x14ac:dyDescent="0.25">
      <c r="A2729" t="s">
        <v>3280</v>
      </c>
      <c r="B2729" t="s">
        <v>3281</v>
      </c>
    </row>
    <row r="2730" spans="1:2" x14ac:dyDescent="0.25">
      <c r="A2730" t="s">
        <v>339</v>
      </c>
      <c r="B2730" t="s">
        <v>3282</v>
      </c>
    </row>
    <row r="2731" spans="1:2" x14ac:dyDescent="0.25">
      <c r="A2731" t="s">
        <v>340</v>
      </c>
      <c r="B2731" t="s">
        <v>3283</v>
      </c>
    </row>
    <row r="2732" spans="1:2" x14ac:dyDescent="0.25">
      <c r="A2732" t="s">
        <v>3284</v>
      </c>
      <c r="B2732" t="s">
        <v>3285</v>
      </c>
    </row>
    <row r="2733" spans="1:2" x14ac:dyDescent="0.25">
      <c r="A2733" t="s">
        <v>3286</v>
      </c>
      <c r="B2733" t="s">
        <v>3287</v>
      </c>
    </row>
    <row r="2734" spans="1:2" x14ac:dyDescent="0.25">
      <c r="A2734" t="s">
        <v>3288</v>
      </c>
      <c r="B2734" t="s">
        <v>3289</v>
      </c>
    </row>
    <row r="2735" spans="1:2" x14ac:dyDescent="0.25">
      <c r="A2735" t="s">
        <v>3290</v>
      </c>
      <c r="B2735" t="s">
        <v>3291</v>
      </c>
    </row>
    <row r="2736" spans="1:2" x14ac:dyDescent="0.25">
      <c r="A2736" t="s">
        <v>3292</v>
      </c>
      <c r="B2736" t="s">
        <v>3293</v>
      </c>
    </row>
    <row r="2737" spans="1:2" x14ac:dyDescent="0.25">
      <c r="A2737" t="s">
        <v>3294</v>
      </c>
      <c r="B2737" t="s">
        <v>3295</v>
      </c>
    </row>
    <row r="2738" spans="1:2" x14ac:dyDescent="0.25">
      <c r="A2738" t="s">
        <v>233</v>
      </c>
      <c r="B2738" t="s">
        <v>3296</v>
      </c>
    </row>
    <row r="2739" spans="1:2" x14ac:dyDescent="0.25">
      <c r="A2739" t="s">
        <v>3297</v>
      </c>
      <c r="B2739" t="s">
        <v>3298</v>
      </c>
    </row>
    <row r="2740" spans="1:2" x14ac:dyDescent="0.25">
      <c r="A2740" t="s">
        <v>3299</v>
      </c>
      <c r="B2740" t="s">
        <v>3300</v>
      </c>
    </row>
    <row r="2741" spans="1:2" x14ac:dyDescent="0.25">
      <c r="A2741" t="s">
        <v>3301</v>
      </c>
      <c r="B2741" t="s">
        <v>3302</v>
      </c>
    </row>
    <row r="2742" spans="1:2" x14ac:dyDescent="0.25">
      <c r="A2742" t="s">
        <v>3303</v>
      </c>
      <c r="B2742" t="s">
        <v>3304</v>
      </c>
    </row>
    <row r="2743" spans="1:2" x14ac:dyDescent="0.25">
      <c r="A2743" t="s">
        <v>3305</v>
      </c>
      <c r="B2743" t="s">
        <v>3306</v>
      </c>
    </row>
    <row r="2744" spans="1:2" x14ac:dyDescent="0.25">
      <c r="A2744" t="s">
        <v>3307</v>
      </c>
      <c r="B2744" t="s">
        <v>3308</v>
      </c>
    </row>
    <row r="2745" spans="1:2" x14ac:dyDescent="0.25">
      <c r="A2745" t="s">
        <v>3309</v>
      </c>
      <c r="B2745" t="s">
        <v>3310</v>
      </c>
    </row>
    <row r="2746" spans="1:2" x14ac:dyDescent="0.25">
      <c r="A2746" t="s">
        <v>3311</v>
      </c>
      <c r="B2746" t="s">
        <v>3312</v>
      </c>
    </row>
    <row r="2747" spans="1:2" x14ac:dyDescent="0.25">
      <c r="A2747" t="s">
        <v>398</v>
      </c>
      <c r="B2747" t="s">
        <v>3313</v>
      </c>
    </row>
    <row r="2748" spans="1:2" x14ac:dyDescent="0.25">
      <c r="A2748" t="s">
        <v>3314</v>
      </c>
      <c r="B2748" t="s">
        <v>3315</v>
      </c>
    </row>
    <row r="2749" spans="1:2" x14ac:dyDescent="0.25">
      <c r="A2749" t="s">
        <v>399</v>
      </c>
      <c r="B2749" t="s">
        <v>3316</v>
      </c>
    </row>
    <row r="2750" spans="1:2" x14ac:dyDescent="0.25">
      <c r="A2750" t="s">
        <v>3317</v>
      </c>
      <c r="B2750" t="s">
        <v>3318</v>
      </c>
    </row>
    <row r="2751" spans="1:2" x14ac:dyDescent="0.25">
      <c r="A2751" t="s">
        <v>3319</v>
      </c>
      <c r="B2751" t="s">
        <v>3320</v>
      </c>
    </row>
    <row r="2752" spans="1:2" x14ac:dyDescent="0.25">
      <c r="A2752" t="s">
        <v>344</v>
      </c>
      <c r="B2752" t="s">
        <v>3321</v>
      </c>
    </row>
    <row r="2753" spans="1:2" x14ac:dyDescent="0.25">
      <c r="A2753" t="s">
        <v>3322</v>
      </c>
      <c r="B2753" t="s">
        <v>3323</v>
      </c>
    </row>
    <row r="2754" spans="1:2" x14ac:dyDescent="0.25">
      <c r="A2754" t="s">
        <v>3324</v>
      </c>
      <c r="B2754" t="s">
        <v>3325</v>
      </c>
    </row>
    <row r="2755" spans="1:2" x14ac:dyDescent="0.25">
      <c r="A2755" t="s">
        <v>401</v>
      </c>
      <c r="B2755" t="s">
        <v>3326</v>
      </c>
    </row>
    <row r="2756" spans="1:2" x14ac:dyDescent="0.25">
      <c r="A2756" t="s">
        <v>3327</v>
      </c>
      <c r="B2756" t="s">
        <v>3328</v>
      </c>
    </row>
    <row r="2757" spans="1:2" x14ac:dyDescent="0.25">
      <c r="A2757" t="s">
        <v>3329</v>
      </c>
      <c r="B2757" t="s">
        <v>3330</v>
      </c>
    </row>
    <row r="2758" spans="1:2" x14ac:dyDescent="0.25">
      <c r="A2758" t="s">
        <v>3331</v>
      </c>
      <c r="B2758" t="s">
        <v>3332</v>
      </c>
    </row>
    <row r="2759" spans="1:2" x14ac:dyDescent="0.25">
      <c r="A2759" t="s">
        <v>3333</v>
      </c>
      <c r="B2759" t="s">
        <v>3334</v>
      </c>
    </row>
    <row r="2760" spans="1:2" x14ac:dyDescent="0.25">
      <c r="A2760" t="s">
        <v>3335</v>
      </c>
      <c r="B2760" t="s">
        <v>3336</v>
      </c>
    </row>
    <row r="2761" spans="1:2" x14ac:dyDescent="0.25">
      <c r="A2761" t="s">
        <v>3337</v>
      </c>
      <c r="B2761" t="s">
        <v>3338</v>
      </c>
    </row>
    <row r="2762" spans="1:2" x14ac:dyDescent="0.25">
      <c r="A2762" t="s">
        <v>3339</v>
      </c>
      <c r="B2762" t="s">
        <v>3340</v>
      </c>
    </row>
    <row r="2763" spans="1:2" x14ac:dyDescent="0.25">
      <c r="A2763" t="s">
        <v>3341</v>
      </c>
      <c r="B2763" t="s">
        <v>3342</v>
      </c>
    </row>
    <row r="2764" spans="1:2" x14ac:dyDescent="0.25">
      <c r="A2764" t="s">
        <v>3343</v>
      </c>
      <c r="B2764" t="s">
        <v>3344</v>
      </c>
    </row>
    <row r="2765" spans="1:2" x14ac:dyDescent="0.25">
      <c r="A2765" t="s">
        <v>3345</v>
      </c>
      <c r="B2765" t="s">
        <v>3346</v>
      </c>
    </row>
    <row r="2766" spans="1:2" x14ac:dyDescent="0.25">
      <c r="A2766" t="s">
        <v>3347</v>
      </c>
      <c r="B2766" t="s">
        <v>3348</v>
      </c>
    </row>
    <row r="2767" spans="1:2" x14ac:dyDescent="0.25">
      <c r="A2767" t="s">
        <v>3349</v>
      </c>
      <c r="B2767" t="s">
        <v>3350</v>
      </c>
    </row>
    <row r="2768" spans="1:2" x14ac:dyDescent="0.25">
      <c r="A2768" t="s">
        <v>3351</v>
      </c>
      <c r="B2768" t="s">
        <v>3352</v>
      </c>
    </row>
    <row r="2769" spans="1:2" x14ac:dyDescent="0.25">
      <c r="A2769" t="s">
        <v>3353</v>
      </c>
      <c r="B2769" t="s">
        <v>3354</v>
      </c>
    </row>
    <row r="2770" spans="1:2" x14ac:dyDescent="0.25">
      <c r="A2770" t="s">
        <v>3355</v>
      </c>
      <c r="B2770" t="s">
        <v>3356</v>
      </c>
    </row>
    <row r="2771" spans="1:2" x14ac:dyDescent="0.25">
      <c r="A2771" t="s">
        <v>3357</v>
      </c>
      <c r="B2771" t="s">
        <v>3358</v>
      </c>
    </row>
    <row r="2772" spans="1:2" x14ac:dyDescent="0.25">
      <c r="A2772" t="s">
        <v>3359</v>
      </c>
      <c r="B2772" t="s">
        <v>3360</v>
      </c>
    </row>
    <row r="2773" spans="1:2" x14ac:dyDescent="0.25">
      <c r="A2773" t="s">
        <v>3361</v>
      </c>
      <c r="B2773" t="s">
        <v>3362</v>
      </c>
    </row>
    <row r="2774" spans="1:2" x14ac:dyDescent="0.25">
      <c r="A2774" t="s">
        <v>3363</v>
      </c>
      <c r="B2774" t="s">
        <v>3364</v>
      </c>
    </row>
    <row r="2775" spans="1:2" x14ac:dyDescent="0.25">
      <c r="A2775" t="s">
        <v>3365</v>
      </c>
      <c r="B2775" t="s">
        <v>3366</v>
      </c>
    </row>
    <row r="2776" spans="1:2" x14ac:dyDescent="0.25">
      <c r="A2776" t="s">
        <v>3367</v>
      </c>
      <c r="B2776" t="s">
        <v>3368</v>
      </c>
    </row>
    <row r="2777" spans="1:2" x14ac:dyDescent="0.25">
      <c r="A2777" t="s">
        <v>3369</v>
      </c>
      <c r="B2777" t="s">
        <v>3370</v>
      </c>
    </row>
    <row r="2778" spans="1:2" x14ac:dyDescent="0.25">
      <c r="A2778" t="s">
        <v>3371</v>
      </c>
      <c r="B2778" t="s">
        <v>3372</v>
      </c>
    </row>
    <row r="2779" spans="1:2" x14ac:dyDescent="0.25">
      <c r="A2779" t="s">
        <v>291</v>
      </c>
      <c r="B2779" t="s">
        <v>3373</v>
      </c>
    </row>
    <row r="2780" spans="1:2" x14ac:dyDescent="0.25">
      <c r="A2780" t="s">
        <v>3374</v>
      </c>
      <c r="B2780" t="s">
        <v>3375</v>
      </c>
    </row>
    <row r="2781" spans="1:2" x14ac:dyDescent="0.25">
      <c r="A2781" t="s">
        <v>3376</v>
      </c>
      <c r="B2781" t="s">
        <v>3377</v>
      </c>
    </row>
    <row r="2782" spans="1:2" x14ac:dyDescent="0.25">
      <c r="A2782" t="s">
        <v>3378</v>
      </c>
      <c r="B2782" t="s">
        <v>3379</v>
      </c>
    </row>
    <row r="2783" spans="1:2" x14ac:dyDescent="0.25">
      <c r="A2783" t="s">
        <v>3380</v>
      </c>
      <c r="B2783" t="s">
        <v>3381</v>
      </c>
    </row>
    <row r="2784" spans="1:2" x14ac:dyDescent="0.25">
      <c r="A2784" t="s">
        <v>3382</v>
      </c>
      <c r="B2784" t="s">
        <v>3383</v>
      </c>
    </row>
    <row r="2785" spans="1:2" x14ac:dyDescent="0.25">
      <c r="A2785" t="s">
        <v>3384</v>
      </c>
      <c r="B2785" t="s">
        <v>3385</v>
      </c>
    </row>
    <row r="2786" spans="1:2" x14ac:dyDescent="0.25">
      <c r="A2786" t="s">
        <v>3386</v>
      </c>
      <c r="B2786" t="s">
        <v>3387</v>
      </c>
    </row>
    <row r="2787" spans="1:2" x14ac:dyDescent="0.25">
      <c r="A2787" t="s">
        <v>3388</v>
      </c>
      <c r="B2787" t="s">
        <v>3389</v>
      </c>
    </row>
    <row r="2788" spans="1:2" x14ac:dyDescent="0.25">
      <c r="A2788" t="s">
        <v>3390</v>
      </c>
      <c r="B2788" t="s">
        <v>3391</v>
      </c>
    </row>
    <row r="2789" spans="1:2" x14ac:dyDescent="0.25">
      <c r="A2789" t="s">
        <v>3392</v>
      </c>
      <c r="B2789" t="s">
        <v>3393</v>
      </c>
    </row>
    <row r="2790" spans="1:2" x14ac:dyDescent="0.25">
      <c r="A2790" t="s">
        <v>3394</v>
      </c>
      <c r="B2790" t="s">
        <v>3395</v>
      </c>
    </row>
    <row r="2791" spans="1:2" x14ac:dyDescent="0.25">
      <c r="A2791" t="s">
        <v>3396</v>
      </c>
      <c r="B2791" t="s">
        <v>3397</v>
      </c>
    </row>
    <row r="2792" spans="1:2" x14ac:dyDescent="0.25">
      <c r="A2792" t="s">
        <v>3398</v>
      </c>
      <c r="B2792" t="s">
        <v>3399</v>
      </c>
    </row>
    <row r="2793" spans="1:2" x14ac:dyDescent="0.25">
      <c r="A2793" t="s">
        <v>3400</v>
      </c>
      <c r="B2793" t="s">
        <v>3401</v>
      </c>
    </row>
    <row r="2794" spans="1:2" x14ac:dyDescent="0.25">
      <c r="A2794" t="s">
        <v>3402</v>
      </c>
      <c r="B2794" t="s">
        <v>3403</v>
      </c>
    </row>
    <row r="2795" spans="1:2" x14ac:dyDescent="0.25">
      <c r="A2795" t="s">
        <v>3404</v>
      </c>
      <c r="B2795" t="s">
        <v>3405</v>
      </c>
    </row>
    <row r="2796" spans="1:2" x14ac:dyDescent="0.25">
      <c r="A2796" t="s">
        <v>3406</v>
      </c>
      <c r="B2796" t="s">
        <v>3407</v>
      </c>
    </row>
    <row r="2797" spans="1:2" x14ac:dyDescent="0.25">
      <c r="A2797" t="s">
        <v>3408</v>
      </c>
      <c r="B2797" t="s">
        <v>3409</v>
      </c>
    </row>
    <row r="2798" spans="1:2" x14ac:dyDescent="0.25">
      <c r="A2798" t="s">
        <v>348</v>
      </c>
      <c r="B2798" t="s">
        <v>3410</v>
      </c>
    </row>
    <row r="2799" spans="1:2" x14ac:dyDescent="0.25">
      <c r="A2799" t="s">
        <v>3411</v>
      </c>
      <c r="B2799" t="s">
        <v>3412</v>
      </c>
    </row>
    <row r="2800" spans="1:2" x14ac:dyDescent="0.25">
      <c r="A2800" t="s">
        <v>3413</v>
      </c>
      <c r="B2800" t="s">
        <v>3414</v>
      </c>
    </row>
    <row r="2801" spans="1:2" x14ac:dyDescent="0.25">
      <c r="A2801" t="s">
        <v>403</v>
      </c>
      <c r="B2801" t="s">
        <v>3415</v>
      </c>
    </row>
    <row r="2802" spans="1:2" x14ac:dyDescent="0.25">
      <c r="A2802" t="s">
        <v>3416</v>
      </c>
      <c r="B2802" t="s">
        <v>3417</v>
      </c>
    </row>
    <row r="2803" spans="1:2" x14ac:dyDescent="0.25">
      <c r="A2803" t="s">
        <v>3418</v>
      </c>
      <c r="B2803" t="s">
        <v>3419</v>
      </c>
    </row>
    <row r="2804" spans="1:2" x14ac:dyDescent="0.25">
      <c r="A2804" t="s">
        <v>3420</v>
      </c>
      <c r="B2804" t="s">
        <v>3421</v>
      </c>
    </row>
    <row r="2805" spans="1:2" x14ac:dyDescent="0.25">
      <c r="A2805" t="s">
        <v>3422</v>
      </c>
      <c r="B2805" t="s">
        <v>3423</v>
      </c>
    </row>
    <row r="2806" spans="1:2" x14ac:dyDescent="0.25">
      <c r="A2806" t="s">
        <v>3424</v>
      </c>
      <c r="B2806" t="s">
        <v>3425</v>
      </c>
    </row>
    <row r="2807" spans="1:2" x14ac:dyDescent="0.25">
      <c r="A2807" t="s">
        <v>3426</v>
      </c>
      <c r="B2807" t="s">
        <v>3427</v>
      </c>
    </row>
    <row r="2808" spans="1:2" x14ac:dyDescent="0.25">
      <c r="A2808" t="s">
        <v>235</v>
      </c>
      <c r="B2808" t="s">
        <v>3428</v>
      </c>
    </row>
    <row r="2809" spans="1:2" x14ac:dyDescent="0.25">
      <c r="A2809" t="s">
        <v>3429</v>
      </c>
      <c r="B2809" t="s">
        <v>3430</v>
      </c>
    </row>
    <row r="2810" spans="1:2" x14ac:dyDescent="0.25">
      <c r="A2810" t="s">
        <v>3431</v>
      </c>
      <c r="B2810" t="s">
        <v>3432</v>
      </c>
    </row>
    <row r="2811" spans="1:2" x14ac:dyDescent="0.25">
      <c r="A2811" t="s">
        <v>3433</v>
      </c>
      <c r="B2811" t="s">
        <v>3434</v>
      </c>
    </row>
    <row r="2812" spans="1:2" x14ac:dyDescent="0.25">
      <c r="A2812" t="s">
        <v>404</v>
      </c>
      <c r="B2812" t="s">
        <v>3435</v>
      </c>
    </row>
    <row r="2813" spans="1:2" x14ac:dyDescent="0.25">
      <c r="A2813" t="s">
        <v>3436</v>
      </c>
      <c r="B2813" t="s">
        <v>3437</v>
      </c>
    </row>
    <row r="2814" spans="1:2" x14ac:dyDescent="0.25">
      <c r="A2814" t="s">
        <v>350</v>
      </c>
      <c r="B2814" t="s">
        <v>3438</v>
      </c>
    </row>
    <row r="2815" spans="1:2" x14ac:dyDescent="0.25">
      <c r="A2815" t="s">
        <v>3439</v>
      </c>
      <c r="B2815" t="s">
        <v>3440</v>
      </c>
    </row>
    <row r="2816" spans="1:2" x14ac:dyDescent="0.25">
      <c r="A2816" t="s">
        <v>3441</v>
      </c>
      <c r="B2816" t="s">
        <v>3442</v>
      </c>
    </row>
    <row r="2817" spans="1:2" x14ac:dyDescent="0.25">
      <c r="A2817" t="s">
        <v>3443</v>
      </c>
      <c r="B2817" t="s">
        <v>3444</v>
      </c>
    </row>
    <row r="2818" spans="1:2" x14ac:dyDescent="0.25">
      <c r="A2818" t="s">
        <v>3445</v>
      </c>
      <c r="B2818" t="s">
        <v>3446</v>
      </c>
    </row>
    <row r="2819" spans="1:2" x14ac:dyDescent="0.25">
      <c r="A2819" t="s">
        <v>406</v>
      </c>
      <c r="B2819" t="s">
        <v>3447</v>
      </c>
    </row>
    <row r="2820" spans="1:2" x14ac:dyDescent="0.25">
      <c r="A2820" t="s">
        <v>3448</v>
      </c>
      <c r="B2820" t="s">
        <v>3449</v>
      </c>
    </row>
    <row r="2821" spans="1:2" x14ac:dyDescent="0.25">
      <c r="A2821" t="s">
        <v>3450</v>
      </c>
      <c r="B2821" t="s">
        <v>3451</v>
      </c>
    </row>
    <row r="2822" spans="1:2" x14ac:dyDescent="0.25">
      <c r="A2822" t="s">
        <v>3452</v>
      </c>
      <c r="B2822" t="s">
        <v>3453</v>
      </c>
    </row>
    <row r="2823" spans="1:2" x14ac:dyDescent="0.25">
      <c r="A2823" t="s">
        <v>3454</v>
      </c>
      <c r="B2823" t="s">
        <v>3455</v>
      </c>
    </row>
    <row r="2824" spans="1:2" x14ac:dyDescent="0.25">
      <c r="A2824" t="s">
        <v>3456</v>
      </c>
      <c r="B2824" t="s">
        <v>3457</v>
      </c>
    </row>
    <row r="2825" spans="1:2" x14ac:dyDescent="0.25">
      <c r="A2825" t="s">
        <v>3458</v>
      </c>
      <c r="B2825" t="s">
        <v>3459</v>
      </c>
    </row>
    <row r="2826" spans="1:2" x14ac:dyDescent="0.25">
      <c r="A2826" t="s">
        <v>3460</v>
      </c>
      <c r="B2826" t="s">
        <v>3461</v>
      </c>
    </row>
    <row r="2827" spans="1:2" x14ac:dyDescent="0.25">
      <c r="A2827" t="s">
        <v>352</v>
      </c>
      <c r="B2827" t="s">
        <v>3462</v>
      </c>
    </row>
    <row r="2828" spans="1:2" x14ac:dyDescent="0.25">
      <c r="A2828" t="s">
        <v>3463</v>
      </c>
      <c r="B2828" t="s">
        <v>3464</v>
      </c>
    </row>
    <row r="2829" spans="1:2" x14ac:dyDescent="0.25">
      <c r="A2829" t="s">
        <v>3465</v>
      </c>
      <c r="B2829" t="s">
        <v>3466</v>
      </c>
    </row>
    <row r="2830" spans="1:2" x14ac:dyDescent="0.25">
      <c r="A2830" t="s">
        <v>353</v>
      </c>
      <c r="B2830" t="s">
        <v>3467</v>
      </c>
    </row>
    <row r="2831" spans="1:2" x14ac:dyDescent="0.25">
      <c r="A2831" t="s">
        <v>3468</v>
      </c>
      <c r="B2831" t="s">
        <v>3469</v>
      </c>
    </row>
    <row r="2832" spans="1:2" x14ac:dyDescent="0.25">
      <c r="A2832" t="s">
        <v>3470</v>
      </c>
      <c r="B2832" t="s">
        <v>3471</v>
      </c>
    </row>
    <row r="2833" spans="1:2" x14ac:dyDescent="0.25">
      <c r="A2833" t="s">
        <v>3472</v>
      </c>
      <c r="B2833" t="s">
        <v>3473</v>
      </c>
    </row>
    <row r="2834" spans="1:2" x14ac:dyDescent="0.25">
      <c r="A2834" t="s">
        <v>3474</v>
      </c>
      <c r="B2834" t="s">
        <v>3475</v>
      </c>
    </row>
    <row r="2835" spans="1:2" x14ac:dyDescent="0.25">
      <c r="A2835" t="s">
        <v>355</v>
      </c>
      <c r="B2835" t="s">
        <v>3476</v>
      </c>
    </row>
    <row r="2836" spans="1:2" x14ac:dyDescent="0.25">
      <c r="A2836" t="s">
        <v>3477</v>
      </c>
      <c r="B2836" t="s">
        <v>3478</v>
      </c>
    </row>
    <row r="2837" spans="1:2" x14ac:dyDescent="0.25">
      <c r="A2837" t="s">
        <v>3479</v>
      </c>
      <c r="B2837" t="s">
        <v>3480</v>
      </c>
    </row>
    <row r="2838" spans="1:2" x14ac:dyDescent="0.25">
      <c r="A2838" t="s">
        <v>3481</v>
      </c>
      <c r="B2838" t="s">
        <v>3482</v>
      </c>
    </row>
    <row r="2839" spans="1:2" x14ac:dyDescent="0.25">
      <c r="A2839" t="s">
        <v>3483</v>
      </c>
      <c r="B2839" t="s">
        <v>3484</v>
      </c>
    </row>
    <row r="2840" spans="1:2" x14ac:dyDescent="0.25">
      <c r="A2840" t="s">
        <v>3485</v>
      </c>
      <c r="B2840" t="s">
        <v>3486</v>
      </c>
    </row>
    <row r="2841" spans="1:2" x14ac:dyDescent="0.25">
      <c r="A2841" t="s">
        <v>3487</v>
      </c>
      <c r="B2841" t="s">
        <v>3488</v>
      </c>
    </row>
    <row r="2842" spans="1:2" x14ac:dyDescent="0.25">
      <c r="A2842" t="s">
        <v>3489</v>
      </c>
      <c r="B2842" t="s">
        <v>3490</v>
      </c>
    </row>
    <row r="2843" spans="1:2" x14ac:dyDescent="0.25">
      <c r="A2843" t="s">
        <v>3491</v>
      </c>
      <c r="B2843" t="s">
        <v>3492</v>
      </c>
    </row>
    <row r="2844" spans="1:2" x14ac:dyDescent="0.25">
      <c r="A2844" t="s">
        <v>3493</v>
      </c>
      <c r="B2844" t="s">
        <v>3494</v>
      </c>
    </row>
    <row r="2845" spans="1:2" x14ac:dyDescent="0.25">
      <c r="A2845" t="s">
        <v>3495</v>
      </c>
      <c r="B2845" t="s">
        <v>3496</v>
      </c>
    </row>
    <row r="2846" spans="1:2" x14ac:dyDescent="0.25">
      <c r="A2846" t="s">
        <v>3497</v>
      </c>
      <c r="B2846" t="s">
        <v>3498</v>
      </c>
    </row>
    <row r="2847" spans="1:2" x14ac:dyDescent="0.25">
      <c r="A2847" t="s">
        <v>3499</v>
      </c>
      <c r="B2847" t="s">
        <v>3500</v>
      </c>
    </row>
    <row r="2848" spans="1:2" x14ac:dyDescent="0.25">
      <c r="A2848" t="s">
        <v>3501</v>
      </c>
      <c r="B2848" t="s">
        <v>3502</v>
      </c>
    </row>
    <row r="2849" spans="1:2" x14ac:dyDescent="0.25">
      <c r="A2849" t="s">
        <v>3503</v>
      </c>
      <c r="B2849" t="s">
        <v>3504</v>
      </c>
    </row>
    <row r="2850" spans="1:2" x14ac:dyDescent="0.25">
      <c r="A2850" t="s">
        <v>3505</v>
      </c>
      <c r="B2850" t="s">
        <v>3506</v>
      </c>
    </row>
    <row r="2851" spans="1:2" x14ac:dyDescent="0.25">
      <c r="A2851" t="s">
        <v>3507</v>
      </c>
      <c r="B2851" t="s">
        <v>3508</v>
      </c>
    </row>
    <row r="2852" spans="1:2" x14ac:dyDescent="0.25">
      <c r="A2852" t="s">
        <v>3509</v>
      </c>
      <c r="B2852" t="s">
        <v>3510</v>
      </c>
    </row>
    <row r="2853" spans="1:2" x14ac:dyDescent="0.25">
      <c r="A2853" t="s">
        <v>3511</v>
      </c>
      <c r="B2853" t="s">
        <v>3512</v>
      </c>
    </row>
    <row r="2854" spans="1:2" x14ac:dyDescent="0.25">
      <c r="A2854" t="s">
        <v>3513</v>
      </c>
      <c r="B2854" t="s">
        <v>3514</v>
      </c>
    </row>
    <row r="2855" spans="1:2" x14ac:dyDescent="0.25">
      <c r="A2855" t="s">
        <v>3515</v>
      </c>
      <c r="B2855" t="s">
        <v>3516</v>
      </c>
    </row>
    <row r="2856" spans="1:2" x14ac:dyDescent="0.25">
      <c r="A2856" t="s">
        <v>3517</v>
      </c>
      <c r="B2856" t="s">
        <v>3518</v>
      </c>
    </row>
    <row r="2857" spans="1:2" x14ac:dyDescent="0.25">
      <c r="A2857" t="s">
        <v>3519</v>
      </c>
      <c r="B2857" t="s">
        <v>3520</v>
      </c>
    </row>
    <row r="2858" spans="1:2" x14ac:dyDescent="0.25">
      <c r="A2858" t="s">
        <v>3521</v>
      </c>
      <c r="B2858" t="s">
        <v>3522</v>
      </c>
    </row>
    <row r="2859" spans="1:2" x14ac:dyDescent="0.25">
      <c r="A2859" t="s">
        <v>3523</v>
      </c>
      <c r="B2859" t="s">
        <v>3524</v>
      </c>
    </row>
    <row r="2860" spans="1:2" x14ac:dyDescent="0.25">
      <c r="A2860" t="s">
        <v>3525</v>
      </c>
      <c r="B2860" t="s">
        <v>3526</v>
      </c>
    </row>
    <row r="2861" spans="1:2" x14ac:dyDescent="0.25">
      <c r="A2861" t="s">
        <v>3527</v>
      </c>
      <c r="B2861" t="s">
        <v>3528</v>
      </c>
    </row>
    <row r="2862" spans="1:2" x14ac:dyDescent="0.25">
      <c r="A2862" t="s">
        <v>3529</v>
      </c>
      <c r="B2862" t="s">
        <v>3530</v>
      </c>
    </row>
    <row r="2863" spans="1:2" x14ac:dyDescent="0.25">
      <c r="A2863" t="s">
        <v>3531</v>
      </c>
      <c r="B2863" t="s">
        <v>3532</v>
      </c>
    </row>
    <row r="2864" spans="1:2" x14ac:dyDescent="0.25">
      <c r="A2864" t="s">
        <v>3533</v>
      </c>
      <c r="B2864" t="s">
        <v>3534</v>
      </c>
    </row>
    <row r="2865" spans="1:2" x14ac:dyDescent="0.25">
      <c r="A2865" t="s">
        <v>3535</v>
      </c>
      <c r="B2865" t="s">
        <v>3536</v>
      </c>
    </row>
    <row r="2866" spans="1:2" x14ac:dyDescent="0.25">
      <c r="A2866" t="s">
        <v>3537</v>
      </c>
      <c r="B2866" t="s">
        <v>3538</v>
      </c>
    </row>
    <row r="2867" spans="1:2" x14ac:dyDescent="0.25">
      <c r="A2867" t="s">
        <v>3539</v>
      </c>
      <c r="B2867" t="s">
        <v>3540</v>
      </c>
    </row>
    <row r="2868" spans="1:2" x14ac:dyDescent="0.25">
      <c r="A2868" t="s">
        <v>358</v>
      </c>
      <c r="B2868" t="s">
        <v>3541</v>
      </c>
    </row>
    <row r="2869" spans="1:2" x14ac:dyDescent="0.25">
      <c r="A2869" t="s">
        <v>3542</v>
      </c>
      <c r="B2869" t="s">
        <v>3543</v>
      </c>
    </row>
    <row r="2870" spans="1:2" x14ac:dyDescent="0.25">
      <c r="A2870" t="s">
        <v>3544</v>
      </c>
      <c r="B2870" t="s">
        <v>3545</v>
      </c>
    </row>
    <row r="2871" spans="1:2" x14ac:dyDescent="0.25">
      <c r="A2871" t="s">
        <v>3546</v>
      </c>
      <c r="B2871" t="s">
        <v>3547</v>
      </c>
    </row>
    <row r="2872" spans="1:2" x14ac:dyDescent="0.25">
      <c r="A2872" t="s">
        <v>3548</v>
      </c>
      <c r="B2872" t="s">
        <v>3549</v>
      </c>
    </row>
    <row r="2873" spans="1:2" x14ac:dyDescent="0.25">
      <c r="A2873" t="s">
        <v>3550</v>
      </c>
      <c r="B2873" t="s">
        <v>3551</v>
      </c>
    </row>
    <row r="2874" spans="1:2" x14ac:dyDescent="0.25">
      <c r="A2874" t="s">
        <v>3552</v>
      </c>
      <c r="B2874" t="s">
        <v>3553</v>
      </c>
    </row>
    <row r="2875" spans="1:2" x14ac:dyDescent="0.25">
      <c r="A2875" t="s">
        <v>3554</v>
      </c>
      <c r="B2875" t="s">
        <v>3555</v>
      </c>
    </row>
    <row r="2876" spans="1:2" x14ac:dyDescent="0.25">
      <c r="A2876" t="s">
        <v>3556</v>
      </c>
      <c r="B2876" t="s">
        <v>3557</v>
      </c>
    </row>
    <row r="2877" spans="1:2" x14ac:dyDescent="0.25">
      <c r="A2877" t="s">
        <v>3558</v>
      </c>
      <c r="B2877" t="s">
        <v>3559</v>
      </c>
    </row>
    <row r="2878" spans="1:2" x14ac:dyDescent="0.25">
      <c r="A2878" t="s">
        <v>3560</v>
      </c>
      <c r="B2878" t="s">
        <v>3561</v>
      </c>
    </row>
    <row r="2879" spans="1:2" x14ac:dyDescent="0.25">
      <c r="A2879" t="s">
        <v>3562</v>
      </c>
      <c r="B2879" t="s">
        <v>3563</v>
      </c>
    </row>
    <row r="2880" spans="1:2" x14ac:dyDescent="0.25">
      <c r="A2880" t="s">
        <v>3564</v>
      </c>
      <c r="B2880" t="s">
        <v>3565</v>
      </c>
    </row>
    <row r="2881" spans="1:2" x14ac:dyDescent="0.25">
      <c r="A2881" t="s">
        <v>3566</v>
      </c>
      <c r="B2881" t="s">
        <v>3567</v>
      </c>
    </row>
    <row r="2882" spans="1:2" x14ac:dyDescent="0.25">
      <c r="A2882" t="s">
        <v>3568</v>
      </c>
      <c r="B2882" t="s">
        <v>3569</v>
      </c>
    </row>
    <row r="2883" spans="1:2" x14ac:dyDescent="0.25">
      <c r="A2883" t="s">
        <v>3570</v>
      </c>
      <c r="B2883" t="s">
        <v>3571</v>
      </c>
    </row>
    <row r="2884" spans="1:2" x14ac:dyDescent="0.25">
      <c r="A2884" t="s">
        <v>3572</v>
      </c>
      <c r="B2884" t="s">
        <v>3573</v>
      </c>
    </row>
    <row r="2885" spans="1:2" x14ac:dyDescent="0.25">
      <c r="A2885" t="s">
        <v>3574</v>
      </c>
      <c r="B2885" t="s">
        <v>3575</v>
      </c>
    </row>
    <row r="2886" spans="1:2" x14ac:dyDescent="0.25">
      <c r="A2886" t="s">
        <v>3576</v>
      </c>
      <c r="B2886" t="s">
        <v>3577</v>
      </c>
    </row>
    <row r="2887" spans="1:2" x14ac:dyDescent="0.25">
      <c r="A2887" t="s">
        <v>3578</v>
      </c>
      <c r="B2887" t="s">
        <v>3579</v>
      </c>
    </row>
    <row r="2888" spans="1:2" x14ac:dyDescent="0.25">
      <c r="A2888" t="s">
        <v>3580</v>
      </c>
      <c r="B2888" t="s">
        <v>3581</v>
      </c>
    </row>
    <row r="2889" spans="1:2" x14ac:dyDescent="0.25">
      <c r="A2889" t="s">
        <v>3582</v>
      </c>
      <c r="B2889" t="s">
        <v>3583</v>
      </c>
    </row>
    <row r="2890" spans="1:2" x14ac:dyDescent="0.25">
      <c r="A2890" t="s">
        <v>3584</v>
      </c>
      <c r="B2890" t="s">
        <v>3585</v>
      </c>
    </row>
    <row r="2891" spans="1:2" x14ac:dyDescent="0.25">
      <c r="A2891" t="s">
        <v>3586</v>
      </c>
      <c r="B2891" t="s">
        <v>3587</v>
      </c>
    </row>
    <row r="2892" spans="1:2" x14ac:dyDescent="0.25">
      <c r="A2892" t="s">
        <v>3588</v>
      </c>
      <c r="B2892" t="s">
        <v>3589</v>
      </c>
    </row>
    <row r="2893" spans="1:2" x14ac:dyDescent="0.25">
      <c r="A2893" t="s">
        <v>3590</v>
      </c>
      <c r="B2893" t="s">
        <v>3591</v>
      </c>
    </row>
    <row r="2894" spans="1:2" x14ac:dyDescent="0.25">
      <c r="A2894" t="s">
        <v>407</v>
      </c>
      <c r="B2894" t="s">
        <v>3592</v>
      </c>
    </row>
    <row r="2895" spans="1:2" x14ac:dyDescent="0.25">
      <c r="A2895" t="s">
        <v>3593</v>
      </c>
      <c r="B2895" t="s">
        <v>3594</v>
      </c>
    </row>
    <row r="2896" spans="1:2" x14ac:dyDescent="0.25">
      <c r="A2896" t="s">
        <v>3595</v>
      </c>
      <c r="B2896" t="s">
        <v>3596</v>
      </c>
    </row>
    <row r="2897" spans="1:2" x14ac:dyDescent="0.25">
      <c r="A2897" t="s">
        <v>3597</v>
      </c>
      <c r="B2897" t="s">
        <v>3598</v>
      </c>
    </row>
    <row r="2898" spans="1:2" x14ac:dyDescent="0.25">
      <c r="A2898" t="s">
        <v>360</v>
      </c>
      <c r="B2898" t="s">
        <v>3599</v>
      </c>
    </row>
    <row r="2899" spans="1:2" x14ac:dyDescent="0.25">
      <c r="A2899" t="s">
        <v>3600</v>
      </c>
      <c r="B2899" t="s">
        <v>3601</v>
      </c>
    </row>
    <row r="2900" spans="1:2" x14ac:dyDescent="0.25">
      <c r="A2900" t="s">
        <v>3602</v>
      </c>
      <c r="B2900" t="s">
        <v>3603</v>
      </c>
    </row>
    <row r="2901" spans="1:2" x14ac:dyDescent="0.25">
      <c r="A2901" t="s">
        <v>3604</v>
      </c>
      <c r="B2901" t="s">
        <v>3605</v>
      </c>
    </row>
    <row r="2902" spans="1:2" x14ac:dyDescent="0.25">
      <c r="A2902" t="s">
        <v>3606</v>
      </c>
      <c r="B2902" t="s">
        <v>3607</v>
      </c>
    </row>
    <row r="2903" spans="1:2" x14ac:dyDescent="0.25">
      <c r="A2903" t="s">
        <v>3608</v>
      </c>
      <c r="B2903" t="s">
        <v>3609</v>
      </c>
    </row>
    <row r="2904" spans="1:2" x14ac:dyDescent="0.25">
      <c r="A2904" t="s">
        <v>3610</v>
      </c>
      <c r="B2904" t="s">
        <v>3611</v>
      </c>
    </row>
    <row r="2905" spans="1:2" x14ac:dyDescent="0.25">
      <c r="A2905" t="s">
        <v>3612</v>
      </c>
      <c r="B2905" t="s">
        <v>3613</v>
      </c>
    </row>
    <row r="2906" spans="1:2" x14ac:dyDescent="0.25">
      <c r="A2906" t="s">
        <v>3614</v>
      </c>
      <c r="B2906" t="s">
        <v>3615</v>
      </c>
    </row>
    <row r="2907" spans="1:2" x14ac:dyDescent="0.25">
      <c r="A2907" t="s">
        <v>3616</v>
      </c>
      <c r="B2907" t="s">
        <v>3617</v>
      </c>
    </row>
    <row r="2908" spans="1:2" x14ac:dyDescent="0.25">
      <c r="A2908" t="s">
        <v>3618</v>
      </c>
      <c r="B2908" t="s">
        <v>3619</v>
      </c>
    </row>
    <row r="2909" spans="1:2" x14ac:dyDescent="0.25">
      <c r="A2909" t="s">
        <v>3620</v>
      </c>
      <c r="B2909" t="s">
        <v>3621</v>
      </c>
    </row>
    <row r="2910" spans="1:2" x14ac:dyDescent="0.25">
      <c r="A2910" t="s">
        <v>3622</v>
      </c>
      <c r="B2910" t="s">
        <v>3623</v>
      </c>
    </row>
    <row r="2911" spans="1:2" x14ac:dyDescent="0.25">
      <c r="A2911" t="s">
        <v>3624</v>
      </c>
      <c r="B2911" t="s">
        <v>3625</v>
      </c>
    </row>
    <row r="2912" spans="1:2" x14ac:dyDescent="0.25">
      <c r="A2912" t="s">
        <v>3626</v>
      </c>
      <c r="B2912" t="s">
        <v>3627</v>
      </c>
    </row>
    <row r="2913" spans="1:2" x14ac:dyDescent="0.25">
      <c r="A2913" t="s">
        <v>3628</v>
      </c>
      <c r="B2913" t="s">
        <v>3629</v>
      </c>
    </row>
    <row r="2914" spans="1:2" x14ac:dyDescent="0.25">
      <c r="A2914" t="s">
        <v>3630</v>
      </c>
      <c r="B2914" t="s">
        <v>3631</v>
      </c>
    </row>
    <row r="2915" spans="1:2" x14ac:dyDescent="0.25">
      <c r="A2915" t="s">
        <v>362</v>
      </c>
      <c r="B2915" t="s">
        <v>3632</v>
      </c>
    </row>
    <row r="2916" spans="1:2" x14ac:dyDescent="0.25">
      <c r="A2916" t="s">
        <v>244</v>
      </c>
      <c r="B2916" t="s">
        <v>3633</v>
      </c>
    </row>
    <row r="2917" spans="1:2" x14ac:dyDescent="0.25">
      <c r="A2917" t="s">
        <v>3634</v>
      </c>
      <c r="B2917" t="s">
        <v>3635</v>
      </c>
    </row>
    <row r="2918" spans="1:2" x14ac:dyDescent="0.25">
      <c r="A2918" t="s">
        <v>3636</v>
      </c>
      <c r="B2918" t="s">
        <v>3637</v>
      </c>
    </row>
    <row r="2919" spans="1:2" x14ac:dyDescent="0.25">
      <c r="A2919" t="s">
        <v>3638</v>
      </c>
      <c r="B2919" t="s">
        <v>3639</v>
      </c>
    </row>
    <row r="2920" spans="1:2" x14ac:dyDescent="0.25">
      <c r="A2920" t="s">
        <v>3640</v>
      </c>
      <c r="B2920" t="s">
        <v>3641</v>
      </c>
    </row>
    <row r="2921" spans="1:2" x14ac:dyDescent="0.25">
      <c r="A2921" t="s">
        <v>3642</v>
      </c>
      <c r="B2921" t="s">
        <v>3643</v>
      </c>
    </row>
    <row r="2922" spans="1:2" x14ac:dyDescent="0.25">
      <c r="A2922" t="s">
        <v>3644</v>
      </c>
      <c r="B2922" t="s">
        <v>3645</v>
      </c>
    </row>
    <row r="2923" spans="1:2" x14ac:dyDescent="0.25">
      <c r="A2923" t="s">
        <v>3646</v>
      </c>
      <c r="B2923" t="s">
        <v>3647</v>
      </c>
    </row>
    <row r="2924" spans="1:2" x14ac:dyDescent="0.25">
      <c r="A2924" t="s">
        <v>3648</v>
      </c>
      <c r="B2924" t="s">
        <v>3649</v>
      </c>
    </row>
    <row r="2925" spans="1:2" x14ac:dyDescent="0.25">
      <c r="A2925" t="s">
        <v>3650</v>
      </c>
      <c r="B2925" t="s">
        <v>3651</v>
      </c>
    </row>
    <row r="2926" spans="1:2" x14ac:dyDescent="0.25">
      <c r="A2926" t="s">
        <v>3652</v>
      </c>
      <c r="B2926" t="s">
        <v>3653</v>
      </c>
    </row>
    <row r="2927" spans="1:2" x14ac:dyDescent="0.25">
      <c r="A2927" t="s">
        <v>3654</v>
      </c>
      <c r="B2927" t="s">
        <v>3655</v>
      </c>
    </row>
    <row r="2928" spans="1:2" x14ac:dyDescent="0.25">
      <c r="A2928" t="s">
        <v>3656</v>
      </c>
      <c r="B2928" t="s">
        <v>3657</v>
      </c>
    </row>
    <row r="2929" spans="1:2" x14ac:dyDescent="0.25">
      <c r="A2929" t="s">
        <v>3658</v>
      </c>
      <c r="B2929" t="s">
        <v>3659</v>
      </c>
    </row>
    <row r="2930" spans="1:2" x14ac:dyDescent="0.25">
      <c r="A2930" t="s">
        <v>3660</v>
      </c>
      <c r="B2930" t="s">
        <v>3661</v>
      </c>
    </row>
    <row r="2931" spans="1:2" x14ac:dyDescent="0.25">
      <c r="A2931" t="s">
        <v>3662</v>
      </c>
      <c r="B2931" t="s">
        <v>3663</v>
      </c>
    </row>
    <row r="2932" spans="1:2" x14ac:dyDescent="0.25">
      <c r="A2932" t="s">
        <v>3664</v>
      </c>
      <c r="B2932" t="s">
        <v>3665</v>
      </c>
    </row>
    <row r="2933" spans="1:2" x14ac:dyDescent="0.25">
      <c r="A2933" t="s">
        <v>3666</v>
      </c>
      <c r="B2933" t="s">
        <v>3667</v>
      </c>
    </row>
    <row r="2934" spans="1:2" x14ac:dyDescent="0.25">
      <c r="A2934" t="s">
        <v>3668</v>
      </c>
      <c r="B2934" t="s">
        <v>3669</v>
      </c>
    </row>
    <row r="2935" spans="1:2" x14ac:dyDescent="0.25">
      <c r="A2935" t="s">
        <v>3670</v>
      </c>
      <c r="B2935" t="s">
        <v>3671</v>
      </c>
    </row>
    <row r="2936" spans="1:2" x14ac:dyDescent="0.25">
      <c r="A2936" t="s">
        <v>3672</v>
      </c>
      <c r="B2936" t="s">
        <v>3673</v>
      </c>
    </row>
    <row r="2937" spans="1:2" x14ac:dyDescent="0.25">
      <c r="A2937" t="s">
        <v>3674</v>
      </c>
      <c r="B2937" t="s">
        <v>3675</v>
      </c>
    </row>
    <row r="2938" spans="1:2" x14ac:dyDescent="0.25">
      <c r="A2938" t="s">
        <v>3676</v>
      </c>
      <c r="B2938" t="s">
        <v>3677</v>
      </c>
    </row>
    <row r="2939" spans="1:2" x14ac:dyDescent="0.25">
      <c r="A2939" t="s">
        <v>3678</v>
      </c>
      <c r="B2939" t="s">
        <v>3679</v>
      </c>
    </row>
    <row r="2940" spans="1:2" x14ac:dyDescent="0.25">
      <c r="A2940" t="s">
        <v>3680</v>
      </c>
      <c r="B2940" t="s">
        <v>3681</v>
      </c>
    </row>
    <row r="2941" spans="1:2" x14ac:dyDescent="0.25">
      <c r="A2941" t="s">
        <v>3682</v>
      </c>
      <c r="B2941" t="s">
        <v>3683</v>
      </c>
    </row>
    <row r="2942" spans="1:2" x14ac:dyDescent="0.25">
      <c r="A2942" t="s">
        <v>3684</v>
      </c>
      <c r="B2942" t="s">
        <v>3685</v>
      </c>
    </row>
    <row r="2943" spans="1:2" x14ac:dyDescent="0.25">
      <c r="A2943" t="s">
        <v>3686</v>
      </c>
      <c r="B2943" t="s">
        <v>3687</v>
      </c>
    </row>
    <row r="2944" spans="1:2" x14ac:dyDescent="0.25">
      <c r="A2944" t="s">
        <v>3688</v>
      </c>
      <c r="B2944" t="s">
        <v>3689</v>
      </c>
    </row>
    <row r="2945" spans="1:2" x14ac:dyDescent="0.25">
      <c r="A2945" t="s">
        <v>3690</v>
      </c>
      <c r="B2945" t="s">
        <v>3691</v>
      </c>
    </row>
    <row r="2946" spans="1:2" x14ac:dyDescent="0.25">
      <c r="A2946" t="s">
        <v>3692</v>
      </c>
      <c r="B2946" t="s">
        <v>3693</v>
      </c>
    </row>
    <row r="2947" spans="1:2" x14ac:dyDescent="0.25">
      <c r="A2947" t="s">
        <v>3694</v>
      </c>
      <c r="B2947" t="s">
        <v>3695</v>
      </c>
    </row>
    <row r="2948" spans="1:2" x14ac:dyDescent="0.25">
      <c r="A2948" t="s">
        <v>3696</v>
      </c>
      <c r="B2948" t="s">
        <v>3697</v>
      </c>
    </row>
    <row r="2949" spans="1:2" x14ac:dyDescent="0.25">
      <c r="A2949" t="s">
        <v>3698</v>
      </c>
      <c r="B2949" t="s">
        <v>3699</v>
      </c>
    </row>
    <row r="2950" spans="1:2" x14ac:dyDescent="0.25">
      <c r="A2950" t="s">
        <v>3700</v>
      </c>
      <c r="B2950" t="s">
        <v>3701</v>
      </c>
    </row>
    <row r="2951" spans="1:2" x14ac:dyDescent="0.25">
      <c r="A2951" t="s">
        <v>3702</v>
      </c>
      <c r="B2951" t="s">
        <v>3703</v>
      </c>
    </row>
    <row r="2952" spans="1:2" x14ac:dyDescent="0.25">
      <c r="A2952" t="s">
        <v>3704</v>
      </c>
      <c r="B2952" t="s">
        <v>3705</v>
      </c>
    </row>
    <row r="2953" spans="1:2" x14ac:dyDescent="0.25">
      <c r="A2953" t="s">
        <v>3706</v>
      </c>
      <c r="B2953" t="s">
        <v>3707</v>
      </c>
    </row>
    <row r="2954" spans="1:2" x14ac:dyDescent="0.25">
      <c r="A2954" t="s">
        <v>3708</v>
      </c>
      <c r="B2954" t="s">
        <v>3709</v>
      </c>
    </row>
    <row r="2955" spans="1:2" x14ac:dyDescent="0.25">
      <c r="A2955" t="s">
        <v>3710</v>
      </c>
      <c r="B2955" t="s">
        <v>3711</v>
      </c>
    </row>
    <row r="2956" spans="1:2" x14ac:dyDescent="0.25">
      <c r="A2956" t="s">
        <v>3712</v>
      </c>
      <c r="B2956" t="s">
        <v>3713</v>
      </c>
    </row>
    <row r="2957" spans="1:2" x14ac:dyDescent="0.25">
      <c r="A2957" t="s">
        <v>3714</v>
      </c>
      <c r="B2957" t="s">
        <v>3715</v>
      </c>
    </row>
    <row r="2958" spans="1:2" x14ac:dyDescent="0.25">
      <c r="A2958" t="s">
        <v>3716</v>
      </c>
      <c r="B2958" t="s">
        <v>3717</v>
      </c>
    </row>
    <row r="2959" spans="1:2" x14ac:dyDescent="0.25">
      <c r="A2959" t="s">
        <v>3718</v>
      </c>
      <c r="B2959" t="s">
        <v>3719</v>
      </c>
    </row>
    <row r="2960" spans="1:2" x14ac:dyDescent="0.25">
      <c r="A2960" t="s">
        <v>3720</v>
      </c>
      <c r="B2960" t="s">
        <v>3721</v>
      </c>
    </row>
    <row r="2961" spans="1:2" x14ac:dyDescent="0.25">
      <c r="A2961" t="s">
        <v>3722</v>
      </c>
      <c r="B2961" t="s">
        <v>3723</v>
      </c>
    </row>
    <row r="2962" spans="1:2" x14ac:dyDescent="0.25">
      <c r="A2962" t="s">
        <v>3724</v>
      </c>
      <c r="B2962" t="s">
        <v>3725</v>
      </c>
    </row>
    <row r="2963" spans="1:2" x14ac:dyDescent="0.25">
      <c r="A2963" t="s">
        <v>3726</v>
      </c>
      <c r="B2963" t="s">
        <v>3727</v>
      </c>
    </row>
    <row r="2964" spans="1:2" x14ac:dyDescent="0.25">
      <c r="A2964" t="s">
        <v>3728</v>
      </c>
      <c r="B2964" t="s">
        <v>3729</v>
      </c>
    </row>
    <row r="2965" spans="1:2" x14ac:dyDescent="0.25">
      <c r="A2965" t="s">
        <v>3730</v>
      </c>
      <c r="B2965" t="s">
        <v>3731</v>
      </c>
    </row>
    <row r="2966" spans="1:2" x14ac:dyDescent="0.25">
      <c r="A2966" t="s">
        <v>3732</v>
      </c>
      <c r="B2966" t="s">
        <v>3733</v>
      </c>
    </row>
    <row r="2967" spans="1:2" x14ac:dyDescent="0.25">
      <c r="A2967" t="s">
        <v>3734</v>
      </c>
      <c r="B2967" t="s">
        <v>3735</v>
      </c>
    </row>
    <row r="2968" spans="1:2" x14ac:dyDescent="0.25">
      <c r="A2968" t="s">
        <v>3736</v>
      </c>
      <c r="B2968" t="s">
        <v>3737</v>
      </c>
    </row>
    <row r="2969" spans="1:2" x14ac:dyDescent="0.25">
      <c r="A2969" t="s">
        <v>3738</v>
      </c>
      <c r="B2969" t="s">
        <v>3739</v>
      </c>
    </row>
    <row r="2970" spans="1:2" x14ac:dyDescent="0.25">
      <c r="A2970" t="s">
        <v>3740</v>
      </c>
      <c r="B2970" t="s">
        <v>3741</v>
      </c>
    </row>
    <row r="2971" spans="1:2" x14ac:dyDescent="0.25">
      <c r="A2971" t="s">
        <v>3742</v>
      </c>
      <c r="B2971" t="s">
        <v>3743</v>
      </c>
    </row>
    <row r="2972" spans="1:2" x14ac:dyDescent="0.25">
      <c r="A2972" t="s">
        <v>3744</v>
      </c>
      <c r="B2972" t="s">
        <v>3745</v>
      </c>
    </row>
    <row r="2973" spans="1:2" x14ac:dyDescent="0.25">
      <c r="A2973" t="s">
        <v>3746</v>
      </c>
      <c r="B2973" t="s">
        <v>3747</v>
      </c>
    </row>
    <row r="2974" spans="1:2" x14ac:dyDescent="0.25">
      <c r="A2974" t="s">
        <v>3748</v>
      </c>
      <c r="B2974" t="s">
        <v>3749</v>
      </c>
    </row>
    <row r="2975" spans="1:2" x14ac:dyDescent="0.25">
      <c r="A2975" t="s">
        <v>3750</v>
      </c>
      <c r="B2975" t="s">
        <v>3751</v>
      </c>
    </row>
    <row r="2976" spans="1:2" x14ac:dyDescent="0.25">
      <c r="A2976" t="s">
        <v>3752</v>
      </c>
      <c r="B2976" t="s">
        <v>3753</v>
      </c>
    </row>
    <row r="2977" spans="1:2" x14ac:dyDescent="0.25">
      <c r="A2977" t="s">
        <v>3754</v>
      </c>
      <c r="B2977" t="s">
        <v>3755</v>
      </c>
    </row>
    <row r="2978" spans="1:2" x14ac:dyDescent="0.25">
      <c r="A2978" t="s">
        <v>3756</v>
      </c>
      <c r="B2978" t="s">
        <v>3757</v>
      </c>
    </row>
    <row r="2979" spans="1:2" x14ac:dyDescent="0.25">
      <c r="A2979" t="s">
        <v>3758</v>
      </c>
      <c r="B2979" t="s">
        <v>3759</v>
      </c>
    </row>
    <row r="2980" spans="1:2" x14ac:dyDescent="0.25">
      <c r="A2980" t="s">
        <v>3760</v>
      </c>
      <c r="B2980" t="s">
        <v>3761</v>
      </c>
    </row>
    <row r="2981" spans="1:2" x14ac:dyDescent="0.25">
      <c r="A2981" t="s">
        <v>3762</v>
      </c>
      <c r="B2981" t="s">
        <v>3763</v>
      </c>
    </row>
    <row r="2982" spans="1:2" x14ac:dyDescent="0.25">
      <c r="A2982" t="s">
        <v>3764</v>
      </c>
      <c r="B2982" t="s">
        <v>3765</v>
      </c>
    </row>
    <row r="2983" spans="1:2" x14ac:dyDescent="0.25">
      <c r="A2983" t="s">
        <v>3766</v>
      </c>
      <c r="B2983" t="s">
        <v>3767</v>
      </c>
    </row>
    <row r="2984" spans="1:2" x14ac:dyDescent="0.25">
      <c r="A2984" t="s">
        <v>3768</v>
      </c>
      <c r="B2984" t="s">
        <v>3769</v>
      </c>
    </row>
    <row r="2985" spans="1:2" x14ac:dyDescent="0.25">
      <c r="A2985" t="s">
        <v>3770</v>
      </c>
      <c r="B2985" t="s">
        <v>3771</v>
      </c>
    </row>
    <row r="2986" spans="1:2" x14ac:dyDescent="0.25">
      <c r="A2986" t="s">
        <v>3772</v>
      </c>
      <c r="B2986" t="s">
        <v>3773</v>
      </c>
    </row>
    <row r="2987" spans="1:2" x14ac:dyDescent="0.25">
      <c r="A2987" t="s">
        <v>3774</v>
      </c>
      <c r="B2987" t="s">
        <v>3775</v>
      </c>
    </row>
    <row r="2988" spans="1:2" x14ac:dyDescent="0.25">
      <c r="A2988" t="s">
        <v>3776</v>
      </c>
      <c r="B2988" t="s">
        <v>3777</v>
      </c>
    </row>
    <row r="2989" spans="1:2" x14ac:dyDescent="0.25">
      <c r="A2989" t="s">
        <v>364</v>
      </c>
      <c r="B2989" t="s">
        <v>3778</v>
      </c>
    </row>
    <row r="2990" spans="1:2" x14ac:dyDescent="0.25">
      <c r="A2990" t="s">
        <v>3779</v>
      </c>
      <c r="B2990" t="s">
        <v>3780</v>
      </c>
    </row>
    <row r="2991" spans="1:2" x14ac:dyDescent="0.25">
      <c r="A2991" t="s">
        <v>3781</v>
      </c>
      <c r="B2991" t="s">
        <v>3782</v>
      </c>
    </row>
    <row r="2992" spans="1:2" x14ac:dyDescent="0.25">
      <c r="A2992" t="s">
        <v>3783</v>
      </c>
      <c r="B2992" t="s">
        <v>3784</v>
      </c>
    </row>
    <row r="2993" spans="1:2" x14ac:dyDescent="0.25">
      <c r="A2993" t="s">
        <v>3785</v>
      </c>
      <c r="B2993" t="s">
        <v>3786</v>
      </c>
    </row>
    <row r="2994" spans="1:2" x14ac:dyDescent="0.25">
      <c r="A2994" t="s">
        <v>3787</v>
      </c>
      <c r="B2994" t="s">
        <v>3788</v>
      </c>
    </row>
    <row r="2995" spans="1:2" x14ac:dyDescent="0.25">
      <c r="A2995" t="s">
        <v>3789</v>
      </c>
      <c r="B2995" t="s">
        <v>3790</v>
      </c>
    </row>
    <row r="2996" spans="1:2" x14ac:dyDescent="0.25">
      <c r="A2996" t="s">
        <v>3791</v>
      </c>
      <c r="B2996" t="s">
        <v>3792</v>
      </c>
    </row>
    <row r="2997" spans="1:2" x14ac:dyDescent="0.25">
      <c r="A2997" t="s">
        <v>3793</v>
      </c>
      <c r="B2997" t="s">
        <v>3794</v>
      </c>
    </row>
    <row r="2998" spans="1:2" x14ac:dyDescent="0.25">
      <c r="A2998" t="s">
        <v>3795</v>
      </c>
      <c r="B2998" t="s">
        <v>3796</v>
      </c>
    </row>
    <row r="2999" spans="1:2" x14ac:dyDescent="0.25">
      <c r="A2999" t="s">
        <v>241</v>
      </c>
      <c r="B2999" t="s">
        <v>3797</v>
      </c>
    </row>
    <row r="3000" spans="1:2" x14ac:dyDescent="0.25">
      <c r="A3000" t="s">
        <v>3798</v>
      </c>
      <c r="B3000" t="s">
        <v>3799</v>
      </c>
    </row>
    <row r="3001" spans="1:2" x14ac:dyDescent="0.25">
      <c r="A3001" t="s">
        <v>3800</v>
      </c>
      <c r="B3001" t="s">
        <v>3801</v>
      </c>
    </row>
    <row r="3002" spans="1:2" x14ac:dyDescent="0.25">
      <c r="A3002" t="s">
        <v>3802</v>
      </c>
      <c r="B3002" t="s">
        <v>3803</v>
      </c>
    </row>
    <row r="3003" spans="1:2" x14ac:dyDescent="0.25">
      <c r="A3003" t="s">
        <v>3804</v>
      </c>
      <c r="B3003" t="s">
        <v>3805</v>
      </c>
    </row>
    <row r="3004" spans="1:2" x14ac:dyDescent="0.25">
      <c r="A3004" t="s">
        <v>3806</v>
      </c>
      <c r="B3004" t="s">
        <v>3807</v>
      </c>
    </row>
    <row r="3005" spans="1:2" x14ac:dyDescent="0.25">
      <c r="A3005" t="s">
        <v>246</v>
      </c>
      <c r="B3005" t="s">
        <v>3808</v>
      </c>
    </row>
    <row r="3006" spans="1:2" x14ac:dyDescent="0.25">
      <c r="A3006" t="s">
        <v>3809</v>
      </c>
      <c r="B3006" t="s">
        <v>3810</v>
      </c>
    </row>
    <row r="3007" spans="1:2" x14ac:dyDescent="0.25">
      <c r="A3007" t="s">
        <v>3811</v>
      </c>
      <c r="B3007" t="s">
        <v>3812</v>
      </c>
    </row>
    <row r="3008" spans="1:2" x14ac:dyDescent="0.25">
      <c r="A3008" t="s">
        <v>3813</v>
      </c>
      <c r="B3008" t="s">
        <v>3814</v>
      </c>
    </row>
    <row r="3009" spans="1:2" x14ac:dyDescent="0.25">
      <c r="A3009" t="s">
        <v>3815</v>
      </c>
      <c r="B3009" t="s">
        <v>3816</v>
      </c>
    </row>
    <row r="3010" spans="1:2" x14ac:dyDescent="0.25">
      <c r="A3010" t="s">
        <v>3817</v>
      </c>
      <c r="B3010" t="s">
        <v>3818</v>
      </c>
    </row>
    <row r="3011" spans="1:2" x14ac:dyDescent="0.25">
      <c r="A3011" t="s">
        <v>3819</v>
      </c>
      <c r="B3011" t="s">
        <v>3820</v>
      </c>
    </row>
    <row r="3012" spans="1:2" x14ac:dyDescent="0.25">
      <c r="A3012" t="s">
        <v>3821</v>
      </c>
      <c r="B3012" t="s">
        <v>3822</v>
      </c>
    </row>
    <row r="3013" spans="1:2" x14ac:dyDescent="0.25">
      <c r="A3013" t="s">
        <v>3823</v>
      </c>
      <c r="B3013" t="s">
        <v>3824</v>
      </c>
    </row>
    <row r="3014" spans="1:2" x14ac:dyDescent="0.25">
      <c r="A3014" t="s">
        <v>3825</v>
      </c>
      <c r="B3014" t="s">
        <v>3826</v>
      </c>
    </row>
    <row r="3015" spans="1:2" x14ac:dyDescent="0.25">
      <c r="A3015" t="s">
        <v>3827</v>
      </c>
      <c r="B3015" t="s">
        <v>3828</v>
      </c>
    </row>
    <row r="3016" spans="1:2" x14ac:dyDescent="0.25">
      <c r="A3016" t="s">
        <v>3829</v>
      </c>
      <c r="B3016" t="s">
        <v>3830</v>
      </c>
    </row>
    <row r="3017" spans="1:2" x14ac:dyDescent="0.25">
      <c r="A3017" t="s">
        <v>3831</v>
      </c>
      <c r="B3017" t="s">
        <v>3832</v>
      </c>
    </row>
    <row r="3018" spans="1:2" x14ac:dyDescent="0.25">
      <c r="A3018" t="s">
        <v>3833</v>
      </c>
      <c r="B3018" t="s">
        <v>3834</v>
      </c>
    </row>
    <row r="3019" spans="1:2" x14ac:dyDescent="0.25">
      <c r="A3019" t="s">
        <v>3835</v>
      </c>
      <c r="B3019" t="s">
        <v>3836</v>
      </c>
    </row>
    <row r="3020" spans="1:2" x14ac:dyDescent="0.25">
      <c r="A3020" t="s">
        <v>3837</v>
      </c>
      <c r="B3020" t="s">
        <v>3838</v>
      </c>
    </row>
    <row r="3021" spans="1:2" x14ac:dyDescent="0.25">
      <c r="A3021" t="s">
        <v>3839</v>
      </c>
      <c r="B3021" t="s">
        <v>3840</v>
      </c>
    </row>
    <row r="3022" spans="1:2" x14ac:dyDescent="0.25">
      <c r="A3022" t="s">
        <v>3841</v>
      </c>
      <c r="B3022" t="s">
        <v>3842</v>
      </c>
    </row>
    <row r="3023" spans="1:2" x14ac:dyDescent="0.25">
      <c r="A3023" t="s">
        <v>3843</v>
      </c>
      <c r="B3023" t="s">
        <v>3844</v>
      </c>
    </row>
    <row r="3024" spans="1:2" x14ac:dyDescent="0.25">
      <c r="A3024" t="s">
        <v>3845</v>
      </c>
      <c r="B3024" t="s">
        <v>3846</v>
      </c>
    </row>
    <row r="3025" spans="1:2" x14ac:dyDescent="0.25">
      <c r="A3025" t="s">
        <v>3847</v>
      </c>
      <c r="B3025" t="s">
        <v>3848</v>
      </c>
    </row>
    <row r="3026" spans="1:2" x14ac:dyDescent="0.25">
      <c r="A3026" t="s">
        <v>3849</v>
      </c>
      <c r="B3026" t="s">
        <v>3850</v>
      </c>
    </row>
    <row r="3027" spans="1:2" x14ac:dyDescent="0.25">
      <c r="A3027" t="s">
        <v>3851</v>
      </c>
      <c r="B3027" t="s">
        <v>3852</v>
      </c>
    </row>
    <row r="3028" spans="1:2" x14ac:dyDescent="0.25">
      <c r="A3028" t="s">
        <v>3853</v>
      </c>
      <c r="B3028" t="s">
        <v>3854</v>
      </c>
    </row>
    <row r="3029" spans="1:2" x14ac:dyDescent="0.25">
      <c r="A3029" t="s">
        <v>3855</v>
      </c>
      <c r="B3029" t="s">
        <v>3856</v>
      </c>
    </row>
    <row r="3030" spans="1:2" x14ac:dyDescent="0.25">
      <c r="A3030" t="s">
        <v>3857</v>
      </c>
      <c r="B3030" t="s">
        <v>3858</v>
      </c>
    </row>
    <row r="3031" spans="1:2" x14ac:dyDescent="0.25">
      <c r="A3031" t="s">
        <v>3859</v>
      </c>
      <c r="B3031" t="s">
        <v>3860</v>
      </c>
    </row>
    <row r="3032" spans="1:2" x14ac:dyDescent="0.25">
      <c r="A3032" t="s">
        <v>3861</v>
      </c>
      <c r="B3032" t="s">
        <v>3862</v>
      </c>
    </row>
    <row r="3033" spans="1:2" x14ac:dyDescent="0.25">
      <c r="A3033" t="s">
        <v>3863</v>
      </c>
      <c r="B3033" t="s">
        <v>3864</v>
      </c>
    </row>
    <row r="3034" spans="1:2" x14ac:dyDescent="0.25">
      <c r="A3034" t="s">
        <v>3865</v>
      </c>
      <c r="B3034" t="s">
        <v>3866</v>
      </c>
    </row>
    <row r="3035" spans="1:2" x14ac:dyDescent="0.25">
      <c r="A3035" t="s">
        <v>3867</v>
      </c>
      <c r="B3035" t="s">
        <v>3868</v>
      </c>
    </row>
    <row r="3036" spans="1:2" x14ac:dyDescent="0.25">
      <c r="A3036" t="s">
        <v>3869</v>
      </c>
      <c r="B3036" t="s">
        <v>3870</v>
      </c>
    </row>
    <row r="3037" spans="1:2" x14ac:dyDescent="0.25">
      <c r="A3037" t="s">
        <v>3871</v>
      </c>
      <c r="B3037" t="s">
        <v>3872</v>
      </c>
    </row>
    <row r="3038" spans="1:2" x14ac:dyDescent="0.25">
      <c r="A3038" t="s">
        <v>3873</v>
      </c>
      <c r="B3038" t="s">
        <v>3874</v>
      </c>
    </row>
    <row r="3039" spans="1:2" x14ac:dyDescent="0.25">
      <c r="A3039" t="s">
        <v>3875</v>
      </c>
      <c r="B3039" t="s">
        <v>3876</v>
      </c>
    </row>
    <row r="3040" spans="1:2" x14ac:dyDescent="0.25">
      <c r="A3040" t="s">
        <v>3877</v>
      </c>
      <c r="B3040" t="s">
        <v>3878</v>
      </c>
    </row>
    <row r="3041" spans="1:2" x14ac:dyDescent="0.25">
      <c r="A3041" t="s">
        <v>3879</v>
      </c>
      <c r="B3041" t="s">
        <v>3880</v>
      </c>
    </row>
    <row r="3042" spans="1:2" x14ac:dyDescent="0.25">
      <c r="A3042" t="s">
        <v>3881</v>
      </c>
      <c r="B3042" t="s">
        <v>3882</v>
      </c>
    </row>
    <row r="3043" spans="1:2" x14ac:dyDescent="0.25">
      <c r="A3043" t="s">
        <v>3883</v>
      </c>
      <c r="B3043" t="s">
        <v>3884</v>
      </c>
    </row>
    <row r="3044" spans="1:2" x14ac:dyDescent="0.25">
      <c r="A3044" t="s">
        <v>3885</v>
      </c>
      <c r="B3044" t="s">
        <v>3886</v>
      </c>
    </row>
    <row r="3045" spans="1:2" x14ac:dyDescent="0.25">
      <c r="A3045" t="s">
        <v>3887</v>
      </c>
      <c r="B3045" t="s">
        <v>3888</v>
      </c>
    </row>
    <row r="3046" spans="1:2" x14ac:dyDescent="0.25">
      <c r="A3046" t="s">
        <v>3889</v>
      </c>
      <c r="B3046" t="s">
        <v>3890</v>
      </c>
    </row>
    <row r="3047" spans="1:2" x14ac:dyDescent="0.25">
      <c r="A3047" t="s">
        <v>3891</v>
      </c>
      <c r="B3047" t="s">
        <v>3892</v>
      </c>
    </row>
    <row r="3048" spans="1:2" x14ac:dyDescent="0.25">
      <c r="A3048" t="s">
        <v>3893</v>
      </c>
      <c r="B3048" t="s">
        <v>3894</v>
      </c>
    </row>
    <row r="3049" spans="1:2" x14ac:dyDescent="0.25">
      <c r="A3049" t="s">
        <v>3895</v>
      </c>
      <c r="B3049" t="s">
        <v>3896</v>
      </c>
    </row>
    <row r="3050" spans="1:2" x14ac:dyDescent="0.25">
      <c r="A3050" t="s">
        <v>3897</v>
      </c>
      <c r="B3050" t="s">
        <v>3898</v>
      </c>
    </row>
    <row r="3051" spans="1:2" x14ac:dyDescent="0.25">
      <c r="A3051" t="s">
        <v>3899</v>
      </c>
      <c r="B3051" t="s">
        <v>3900</v>
      </c>
    </row>
    <row r="3052" spans="1:2" x14ac:dyDescent="0.25">
      <c r="A3052" t="s">
        <v>3901</v>
      </c>
      <c r="B3052" t="s">
        <v>3902</v>
      </c>
    </row>
    <row r="3053" spans="1:2" x14ac:dyDescent="0.25">
      <c r="A3053" t="s">
        <v>3903</v>
      </c>
      <c r="B3053" t="s">
        <v>3904</v>
      </c>
    </row>
    <row r="3054" spans="1:2" x14ac:dyDescent="0.25">
      <c r="A3054" t="s">
        <v>3905</v>
      </c>
      <c r="B3054" t="s">
        <v>3906</v>
      </c>
    </row>
    <row r="3055" spans="1:2" x14ac:dyDescent="0.25">
      <c r="A3055" t="s">
        <v>3907</v>
      </c>
      <c r="B3055" t="s">
        <v>3908</v>
      </c>
    </row>
    <row r="3056" spans="1:2" x14ac:dyDescent="0.25">
      <c r="A3056" t="s">
        <v>3909</v>
      </c>
      <c r="B3056" t="s">
        <v>3910</v>
      </c>
    </row>
    <row r="3057" spans="1:2" x14ac:dyDescent="0.25">
      <c r="A3057" t="s">
        <v>3911</v>
      </c>
      <c r="B3057" t="s">
        <v>3912</v>
      </c>
    </row>
    <row r="3058" spans="1:2" x14ac:dyDescent="0.25">
      <c r="A3058" t="s">
        <v>3913</v>
      </c>
      <c r="B3058" t="s">
        <v>3914</v>
      </c>
    </row>
    <row r="3059" spans="1:2" x14ac:dyDescent="0.25">
      <c r="A3059" t="s">
        <v>3915</v>
      </c>
      <c r="B3059" t="s">
        <v>3916</v>
      </c>
    </row>
    <row r="3060" spans="1:2" x14ac:dyDescent="0.25">
      <c r="A3060" t="s">
        <v>3917</v>
      </c>
      <c r="B3060" t="s">
        <v>3918</v>
      </c>
    </row>
    <row r="3061" spans="1:2" x14ac:dyDescent="0.25">
      <c r="A3061" t="s">
        <v>3919</v>
      </c>
      <c r="B3061" t="s">
        <v>3920</v>
      </c>
    </row>
    <row r="3062" spans="1:2" x14ac:dyDescent="0.25">
      <c r="A3062" t="s">
        <v>3921</v>
      </c>
      <c r="B3062" t="s">
        <v>3922</v>
      </c>
    </row>
    <row r="3063" spans="1:2" x14ac:dyDescent="0.25">
      <c r="A3063" t="s">
        <v>3923</v>
      </c>
      <c r="B3063" t="s">
        <v>3924</v>
      </c>
    </row>
    <row r="3064" spans="1:2" x14ac:dyDescent="0.25">
      <c r="A3064" t="s">
        <v>3925</v>
      </c>
      <c r="B3064" t="s">
        <v>3926</v>
      </c>
    </row>
    <row r="3065" spans="1:2" x14ac:dyDescent="0.25">
      <c r="A3065" t="s">
        <v>3927</v>
      </c>
      <c r="B3065" t="s">
        <v>3928</v>
      </c>
    </row>
    <row r="3066" spans="1:2" x14ac:dyDescent="0.25">
      <c r="A3066" t="s">
        <v>366</v>
      </c>
      <c r="B3066" t="s">
        <v>3929</v>
      </c>
    </row>
    <row r="3067" spans="1:2" x14ac:dyDescent="0.25">
      <c r="A3067" t="s">
        <v>3930</v>
      </c>
      <c r="B3067" t="s">
        <v>3931</v>
      </c>
    </row>
    <row r="3068" spans="1:2" x14ac:dyDescent="0.25">
      <c r="A3068" t="s">
        <v>3932</v>
      </c>
      <c r="B3068" t="s">
        <v>3933</v>
      </c>
    </row>
    <row r="3069" spans="1:2" x14ac:dyDescent="0.25">
      <c r="A3069" t="s">
        <v>3934</v>
      </c>
      <c r="B3069" t="s">
        <v>3935</v>
      </c>
    </row>
    <row r="3070" spans="1:2" x14ac:dyDescent="0.25">
      <c r="A3070" t="s">
        <v>3936</v>
      </c>
      <c r="B3070" t="s">
        <v>3937</v>
      </c>
    </row>
    <row r="3071" spans="1:2" x14ac:dyDescent="0.25">
      <c r="A3071" t="s">
        <v>3938</v>
      </c>
      <c r="B3071" t="s">
        <v>3939</v>
      </c>
    </row>
    <row r="3072" spans="1:2" x14ac:dyDescent="0.25">
      <c r="A3072" t="s">
        <v>3940</v>
      </c>
      <c r="B3072" t="s">
        <v>3941</v>
      </c>
    </row>
    <row r="3073" spans="1:2" x14ac:dyDescent="0.25">
      <c r="A3073" t="s">
        <v>3942</v>
      </c>
      <c r="B3073" t="s">
        <v>3943</v>
      </c>
    </row>
    <row r="3074" spans="1:2" x14ac:dyDescent="0.25">
      <c r="A3074" t="s">
        <v>3944</v>
      </c>
      <c r="B3074" t="s">
        <v>3945</v>
      </c>
    </row>
    <row r="3075" spans="1:2" x14ac:dyDescent="0.25">
      <c r="A3075" t="s">
        <v>3946</v>
      </c>
      <c r="B3075" t="s">
        <v>3947</v>
      </c>
    </row>
    <row r="3076" spans="1:2" x14ac:dyDescent="0.25">
      <c r="A3076" t="s">
        <v>3948</v>
      </c>
      <c r="B3076" t="s">
        <v>3949</v>
      </c>
    </row>
    <row r="3077" spans="1:2" x14ac:dyDescent="0.25">
      <c r="A3077" t="s">
        <v>3950</v>
      </c>
      <c r="B3077" t="s">
        <v>3951</v>
      </c>
    </row>
    <row r="3078" spans="1:2" x14ac:dyDescent="0.25">
      <c r="A3078" t="s">
        <v>3952</v>
      </c>
      <c r="B3078" t="s">
        <v>3953</v>
      </c>
    </row>
    <row r="3079" spans="1:2" x14ac:dyDescent="0.25">
      <c r="A3079" t="s">
        <v>3954</v>
      </c>
      <c r="B3079" t="s">
        <v>3955</v>
      </c>
    </row>
    <row r="3080" spans="1:2" x14ac:dyDescent="0.25">
      <c r="A3080" t="s">
        <v>3956</v>
      </c>
      <c r="B3080" t="s">
        <v>3957</v>
      </c>
    </row>
    <row r="3081" spans="1:2" x14ac:dyDescent="0.25">
      <c r="A3081" t="s">
        <v>3958</v>
      </c>
      <c r="B3081" t="s">
        <v>3959</v>
      </c>
    </row>
    <row r="3082" spans="1:2" x14ac:dyDescent="0.25">
      <c r="A3082" t="s">
        <v>3960</v>
      </c>
      <c r="B3082" t="s">
        <v>3961</v>
      </c>
    </row>
    <row r="3083" spans="1:2" x14ac:dyDescent="0.25">
      <c r="A3083" t="s">
        <v>3962</v>
      </c>
      <c r="B3083" t="s">
        <v>3963</v>
      </c>
    </row>
    <row r="3084" spans="1:2" x14ac:dyDescent="0.25">
      <c r="A3084" t="s">
        <v>3964</v>
      </c>
      <c r="B3084" t="s">
        <v>3965</v>
      </c>
    </row>
    <row r="3085" spans="1:2" x14ac:dyDescent="0.25">
      <c r="A3085" t="s">
        <v>3966</v>
      </c>
      <c r="B3085" t="s">
        <v>3967</v>
      </c>
    </row>
    <row r="3086" spans="1:2" x14ac:dyDescent="0.25">
      <c r="A3086" t="s">
        <v>3968</v>
      </c>
      <c r="B3086" t="s">
        <v>3969</v>
      </c>
    </row>
    <row r="3087" spans="1:2" x14ac:dyDescent="0.25">
      <c r="A3087" t="s">
        <v>3970</v>
      </c>
      <c r="B3087" t="s">
        <v>3971</v>
      </c>
    </row>
    <row r="3088" spans="1:2" x14ac:dyDescent="0.25">
      <c r="A3088" t="s">
        <v>3972</v>
      </c>
      <c r="B3088" t="s">
        <v>3973</v>
      </c>
    </row>
    <row r="3089" spans="1:2" x14ac:dyDescent="0.25">
      <c r="A3089" t="s">
        <v>3974</v>
      </c>
      <c r="B3089" t="s">
        <v>3975</v>
      </c>
    </row>
    <row r="3090" spans="1:2" x14ac:dyDescent="0.25">
      <c r="A3090" t="s">
        <v>3976</v>
      </c>
      <c r="B3090" t="s">
        <v>3977</v>
      </c>
    </row>
    <row r="3091" spans="1:2" x14ac:dyDescent="0.25">
      <c r="A3091" t="s">
        <v>3978</v>
      </c>
      <c r="B3091" t="s">
        <v>3979</v>
      </c>
    </row>
    <row r="3092" spans="1:2" x14ac:dyDescent="0.25">
      <c r="A3092" t="s">
        <v>3980</v>
      </c>
      <c r="B3092" t="s">
        <v>3981</v>
      </c>
    </row>
    <row r="3093" spans="1:2" x14ac:dyDescent="0.25">
      <c r="A3093" t="s">
        <v>3982</v>
      </c>
      <c r="B3093" t="s">
        <v>3983</v>
      </c>
    </row>
    <row r="3094" spans="1:2" x14ac:dyDescent="0.25">
      <c r="A3094" t="s">
        <v>3984</v>
      </c>
      <c r="B3094" t="s">
        <v>3985</v>
      </c>
    </row>
    <row r="3095" spans="1:2" x14ac:dyDescent="0.25">
      <c r="A3095" t="s">
        <v>3986</v>
      </c>
      <c r="B3095" t="s">
        <v>3987</v>
      </c>
    </row>
    <row r="3096" spans="1:2" x14ac:dyDescent="0.25">
      <c r="A3096" t="s">
        <v>3988</v>
      </c>
      <c r="B3096" t="s">
        <v>3989</v>
      </c>
    </row>
    <row r="3097" spans="1:2" x14ac:dyDescent="0.25">
      <c r="A3097" t="s">
        <v>3990</v>
      </c>
      <c r="B3097" t="s">
        <v>3991</v>
      </c>
    </row>
    <row r="3098" spans="1:2" x14ac:dyDescent="0.25">
      <c r="A3098" t="s">
        <v>3992</v>
      </c>
      <c r="B3098" t="s">
        <v>3993</v>
      </c>
    </row>
    <row r="3099" spans="1:2" x14ac:dyDescent="0.25">
      <c r="A3099" t="s">
        <v>3994</v>
      </c>
      <c r="B3099" t="s">
        <v>3995</v>
      </c>
    </row>
  </sheetData>
  <sortState ref="A2:B1886">
    <sortCondition ref="A2:A188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Edges</vt:lpstr>
      <vt:lpstr>Vertices</vt:lpstr>
      <vt:lpstr>Do Not Delete</vt:lpstr>
      <vt:lpstr>Groups</vt:lpstr>
      <vt:lpstr>Group Vertices</vt:lpstr>
      <vt:lpstr>Overall Metrics</vt:lpstr>
      <vt:lpstr>Misc</vt:lpstr>
      <vt:lpstr>Lookup</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MartinHa</dc:creator>
  <cp:lastModifiedBy>MartinHa</cp:lastModifiedBy>
  <dcterms:created xsi:type="dcterms:W3CDTF">2008-01-30T00:41:58Z</dcterms:created>
  <dcterms:modified xsi:type="dcterms:W3CDTF">2011-09-07T11:51:22Z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